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4328FEE2-C1DD-45A5-BBE1-19CD30768284}" xr6:coauthVersionLast="47" xr6:coauthVersionMax="47" xr10:uidLastSave="{00000000-0000-0000-0000-000000000000}"/>
  <bookViews>
    <workbookView xWindow="945" yWindow="840" windowWidth="17025" windowHeight="145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C31"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6" i="3" l="1"/>
  <c r="BL9" i="3"/>
  <c r="BL20"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Y133"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8" i="3" l="1"/>
  <c r="X111" i="3"/>
  <c r="X89" i="3"/>
  <c r="X15" i="3"/>
  <c r="Y77" i="3"/>
  <c r="Y104" i="3"/>
  <c r="X32" i="3"/>
  <c r="X68" i="3"/>
  <c r="Y76" i="3"/>
  <c r="X44" i="3"/>
  <c r="X63" i="3"/>
  <c r="X47" i="3"/>
  <c r="X80" i="3"/>
  <c r="Y121" i="3"/>
  <c r="Y22" i="3"/>
  <c r="X107" i="3"/>
  <c r="X24" i="3"/>
  <c r="X131" i="3"/>
  <c r="X123" i="3"/>
  <c r="X97" i="3"/>
  <c r="Y46" i="3"/>
  <c r="X126" i="3"/>
  <c r="Y30" i="3"/>
  <c r="Y9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F96" i="3"/>
  <c r="E94" i="3"/>
  <c r="BW52" i="3" s="1"/>
  <c r="E69" i="3"/>
  <c r="E33" i="3"/>
  <c r="F70" i="3"/>
  <c r="F28" i="3"/>
  <c r="F24" i="3"/>
  <c r="E23" i="3"/>
  <c r="E20" i="3"/>
  <c r="E96" i="3"/>
  <c r="BW50" i="3" s="1"/>
  <c r="F93" i="3"/>
  <c r="E95" i="3"/>
  <c r="BU51" i="3" s="1"/>
  <c r="BU53" i="3"/>
  <c r="E47" i="3"/>
  <c r="E49" i="3"/>
  <c r="F45" i="3"/>
  <c r="BU28" i="3" s="1"/>
  <c r="E37" i="3"/>
  <c r="BW25" i="3" s="1"/>
  <c r="F40" i="3"/>
  <c r="BU23" i="3" s="1"/>
  <c r="F38" i="3"/>
  <c r="F32" i="3"/>
  <c r="E28" i="3"/>
  <c r="E30" i="3"/>
  <c r="F63" i="3"/>
  <c r="E64" i="3"/>
  <c r="F60" i="3"/>
  <c r="BU34" i="3" s="1"/>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E40" i="3"/>
  <c r="F48" i="3"/>
  <c r="F46" i="3"/>
  <c r="BW28" i="3"/>
  <c r="E45" i="3"/>
  <c r="BW29" i="3" s="1"/>
  <c r="F92" i="3"/>
  <c r="F95" i="3"/>
  <c r="E97" i="3"/>
  <c r="BV52" i="3" s="1"/>
  <c r="F81" i="3"/>
  <c r="E76" i="3"/>
  <c r="BW43" i="3" s="1"/>
  <c r="E78" i="3"/>
  <c r="BW44" i="3" s="1"/>
  <c r="E48" i="3"/>
  <c r="F44" i="3"/>
  <c r="BU26" i="3" s="1"/>
  <c r="F47" i="3"/>
  <c r="E38" i="3"/>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BU44" i="3" s="1"/>
  <c r="F61" i="3"/>
  <c r="E65" i="3"/>
  <c r="E63" i="3"/>
  <c r="E9" i="3"/>
  <c r="F4" i="3"/>
  <c r="F6" i="3"/>
  <c r="F79" i="3"/>
  <c r="E80" i="3"/>
  <c r="BU43" i="3"/>
  <c r="F76" i="3"/>
  <c r="BW42" i="3" s="1"/>
  <c r="F80" i="3"/>
  <c r="E77" i="3"/>
  <c r="BW45" i="3" s="1"/>
  <c r="F78" i="3"/>
  <c r="BW36" i="3"/>
  <c r="E61" i="3"/>
  <c r="BW37" i="3" s="1"/>
  <c r="F62" i="3"/>
  <c r="BU36" i="3"/>
  <c r="F64" i="3"/>
  <c r="BU35" i="3" s="1"/>
  <c r="F72" i="3"/>
  <c r="E68" i="3"/>
  <c r="BW39" i="3" s="1"/>
  <c r="BW38" i="3"/>
  <c r="BU38" i="3"/>
  <c r="E70" i="3"/>
  <c r="BW53" i="3" l="1"/>
  <c r="BU42" i="3"/>
  <c r="BU39" i="3"/>
  <c r="BU41" i="3"/>
  <c r="BW41" i="3"/>
  <c r="BW40" i="3"/>
  <c r="BW35" i="3"/>
  <c r="BU37" i="3"/>
  <c r="BU27" i="3"/>
  <c r="BU22" i="3"/>
  <c r="BW24"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18"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3" i="3" s="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I23" i="3"/>
  <c r="I24" i="3"/>
  <c r="H25" i="3"/>
  <c r="I20" i="3"/>
  <c r="H20" i="3"/>
  <c r="H21" i="3"/>
  <c r="CA17" i="3" s="1"/>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I94" i="3"/>
  <c r="I12" i="3"/>
  <c r="H15" i="3"/>
  <c r="CB12" i="3" s="1"/>
  <c r="CA20" i="3"/>
  <c r="H36" i="3"/>
  <c r="H55" i="3"/>
  <c r="H60" i="3"/>
  <c r="I57" i="3"/>
  <c r="I95" i="3"/>
  <c r="H63" i="3"/>
  <c r="I4" i="3"/>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I76" i="3"/>
  <c r="I52" i="3"/>
  <c r="H86" i="3"/>
  <c r="I55" i="3"/>
  <c r="H84" i="3"/>
  <c r="I21" i="3"/>
  <c r="CA16" i="3" s="1"/>
  <c r="CB26" i="3"/>
  <c r="CB17" i="3"/>
  <c r="CA26" i="3"/>
  <c r="CB14" i="3"/>
  <c r="CA14" i="3"/>
  <c r="CB19" i="3" l="1"/>
  <c r="CA13" i="3"/>
  <c r="CA6"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9" i="3" l="1"/>
  <c r="CC6"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l="1"/>
  <c r="K93" i="3"/>
  <c r="L87" i="3"/>
  <c r="L84" i="3"/>
  <c r="K14" i="3"/>
  <c r="L13"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22"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7" i="3" l="1"/>
  <c r="O94" i="3"/>
  <c r="O93" i="3"/>
  <c r="N96" i="3"/>
  <c r="N95" i="3"/>
  <c r="O95" i="3"/>
  <c r="CI42" i="3"/>
  <c r="O64" i="3"/>
  <c r="N61" i="3"/>
  <c r="CI36" i="3"/>
  <c r="O47" i="3"/>
  <c r="O44" i="3"/>
  <c r="CI26" i="3" s="1"/>
  <c r="CI51" i="3"/>
  <c r="N29" i="3"/>
  <c r="CJ50" i="3"/>
  <c r="O55" i="3"/>
  <c r="O33" i="3"/>
  <c r="CJ19" i="3" s="1"/>
  <c r="N9" i="3"/>
  <c r="N36" i="3"/>
  <c r="O41" i="3"/>
  <c r="O4" i="3"/>
  <c r="O69" i="3"/>
  <c r="CK40" i="3" s="1"/>
  <c r="CI35" i="3"/>
  <c r="N72" i="3"/>
  <c r="CK21" i="3"/>
  <c r="O30" i="3"/>
  <c r="N32" i="3"/>
  <c r="CJ18" i="3" s="1"/>
  <c r="N7" i="3"/>
  <c r="O29" i="3"/>
  <c r="CI20" i="3" s="1"/>
  <c r="N49" i="3"/>
  <c r="N52" i="3"/>
  <c r="N54" i="3"/>
  <c r="CK32" i="3" s="1"/>
  <c r="CI44" i="3"/>
  <c r="N37" i="3"/>
  <c r="CI25" i="3" s="1"/>
  <c r="N8" i="3"/>
  <c r="CK22" i="3"/>
  <c r="CK41" i="3"/>
  <c r="O52" i="3"/>
  <c r="CI30" i="3" s="1"/>
  <c r="N97" i="3"/>
  <c r="O77" i="3"/>
  <c r="N80" i="3"/>
  <c r="N55" i="3"/>
  <c r="CI31" i="3" s="1"/>
  <c r="N81" i="3"/>
  <c r="N84" i="3"/>
  <c r="CI45" i="3"/>
  <c r="O5" i="3"/>
  <c r="CK8" i="3" s="1"/>
  <c r="N47" i="3"/>
  <c r="CI27" i="3" s="1"/>
  <c r="CK46" i="3"/>
  <c r="CI33" i="3"/>
  <c r="O53" i="3"/>
  <c r="CI32" i="3" s="1"/>
  <c r="O79" i="3"/>
  <c r="N6" i="3"/>
  <c r="N86" i="3"/>
  <c r="CK48" i="3" s="1"/>
  <c r="O32" i="3"/>
  <c r="CI12" i="3"/>
  <c r="CI43" i="3"/>
  <c r="N88" i="3"/>
  <c r="N30" i="3"/>
  <c r="CK6" i="3"/>
  <c r="CK18" i="3"/>
  <c r="CI18" i="3"/>
  <c r="CK25" i="3"/>
  <c r="N73" i="3"/>
  <c r="N15" i="3"/>
  <c r="CI11" i="3"/>
  <c r="O96" i="3"/>
  <c r="CJ53" i="3" s="1"/>
  <c r="CL53" i="3" s="1"/>
  <c r="CK34" i="3"/>
  <c r="CI39" i="3"/>
  <c r="CK30" i="3"/>
  <c r="N68" i="3"/>
  <c r="CK50" i="3"/>
  <c r="O40" i="3"/>
  <c r="O15" i="3"/>
  <c r="CI10" i="3" s="1"/>
  <c r="N65" i="3"/>
  <c r="O9" i="3"/>
  <c r="CI7" i="3" s="1"/>
  <c r="CI23" i="3"/>
  <c r="O36" i="3"/>
  <c r="CJ22" i="3" s="1"/>
  <c r="O61" i="3"/>
  <c r="CI8" i="3"/>
  <c r="CI47" i="3"/>
  <c r="CK37" i="3"/>
  <c r="N13" i="3"/>
  <c r="CI13" i="3" s="1"/>
  <c r="O68" i="3"/>
  <c r="CI38" i="3" s="1"/>
  <c r="O57" i="3"/>
  <c r="O65" i="3"/>
  <c r="N40" i="3"/>
  <c r="O31" i="3"/>
  <c r="CJ21" i="3" s="1"/>
  <c r="N92" i="3"/>
  <c r="CK51" i="3" s="1"/>
  <c r="CK12" i="3"/>
  <c r="N77" i="3"/>
  <c r="CK45" i="3" s="1"/>
  <c r="CK44" i="3"/>
  <c r="CI19" i="3"/>
  <c r="CI50" i="3"/>
  <c r="O25" i="3"/>
  <c r="O37" i="3"/>
  <c r="CI24" i="3" s="1"/>
  <c r="N5" i="3"/>
  <c r="CJ9" i="3" s="1"/>
  <c r="O72" i="3"/>
  <c r="CI41" i="3" s="1"/>
  <c r="O84" i="3"/>
  <c r="CI46" i="3" s="1"/>
  <c r="CK39" i="3"/>
  <c r="O87" i="3"/>
  <c r="N60" i="3"/>
  <c r="CK35" i="3" s="1"/>
  <c r="O78" i="3"/>
  <c r="O23" i="3"/>
  <c r="N94" i="3"/>
  <c r="CK52" i="3" s="1"/>
  <c r="N39" i="3"/>
  <c r="CK38" i="3"/>
  <c r="CI52" i="3"/>
  <c r="N4" i="3"/>
  <c r="CK7" i="3" s="1"/>
  <c r="CK19" i="3"/>
  <c r="N87" i="3"/>
  <c r="N25" i="3"/>
  <c r="O22" i="3"/>
  <c r="CK17" i="3" s="1"/>
  <c r="N76" i="3"/>
  <c r="CJ43" i="3" s="1"/>
  <c r="O49" i="3"/>
  <c r="CI29" i="3" s="1"/>
  <c r="N46" i="3"/>
  <c r="CJ28" i="3" s="1"/>
  <c r="N53" i="3"/>
  <c r="CK33" i="3" s="1"/>
  <c r="N85" i="3"/>
  <c r="N44" i="3"/>
  <c r="CK27" i="3" s="1"/>
  <c r="N12" i="3"/>
  <c r="O54" i="3"/>
  <c r="O89" i="3"/>
  <c r="O56" i="3"/>
  <c r="N24" i="3"/>
  <c r="O46" i="3"/>
  <c r="CI28" i="3"/>
  <c r="O21" i="3"/>
  <c r="CI16" i="3" s="1"/>
  <c r="N45" i="3"/>
  <c r="CK29" i="3" s="1"/>
  <c r="N16" i="3"/>
  <c r="CI48" i="3"/>
  <c r="CK26" i="3"/>
  <c r="CJ48" i="3"/>
  <c r="O20" i="3"/>
  <c r="CI14" i="3" s="1"/>
  <c r="N33" i="3"/>
  <c r="CK10" i="3"/>
  <c r="N69" i="3"/>
  <c r="O73" i="3"/>
  <c r="O60" i="3"/>
  <c r="CI34" i="3" s="1"/>
  <c r="O63" i="3"/>
  <c r="CI37" i="3" s="1"/>
  <c r="CI40" i="3"/>
  <c r="O70" i="3"/>
  <c r="N22" i="3"/>
  <c r="CK42" i="3"/>
  <c r="N78" i="3"/>
  <c r="O81" i="3"/>
  <c r="N14" i="3"/>
  <c r="CK13" i="3"/>
  <c r="N23" i="3"/>
  <c r="N20" i="3"/>
  <c r="CI15" i="3" s="1"/>
  <c r="O24" i="3"/>
  <c r="N17" i="3"/>
  <c r="O14" i="3"/>
  <c r="CK53" i="3"/>
  <c r="CK49" i="3"/>
  <c r="CK31" i="3"/>
  <c r="CI49" i="3" l="1"/>
  <c r="CK47" i="3"/>
  <c r="CK43" i="3"/>
  <c r="CJ36" i="3"/>
  <c r="CL36" i="3" s="1"/>
  <c r="CK36" i="3"/>
  <c r="CK28" i="3"/>
  <c r="CK23" i="3"/>
  <c r="CK24" i="3"/>
  <c r="CI22" i="3"/>
  <c r="CL22" i="3" s="1"/>
  <c r="CI21" i="3"/>
  <c r="CK20" i="3"/>
  <c r="CK16" i="3"/>
  <c r="CK14" i="3"/>
  <c r="CK11" i="3"/>
  <c r="CI6" i="3"/>
  <c r="CI9" i="3"/>
  <c r="CL9" i="3" s="1"/>
  <c r="CL50"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L41" i="3" s="1"/>
  <c r="CJ29" i="3"/>
  <c r="CL29" i="3" s="1"/>
  <c r="CJ27" i="3"/>
  <c r="CL27" i="3" s="1"/>
  <c r="CL6" i="3" l="1"/>
  <c r="CM6" i="3" s="1"/>
  <c r="CM45" i="3"/>
  <c r="CM50" i="3"/>
  <c r="CM53" i="3"/>
  <c r="CM48" i="3"/>
  <c r="CM16" i="3"/>
  <c r="CM40" i="3"/>
  <c r="CM17" i="3"/>
  <c r="CM15" i="3"/>
  <c r="CM34" i="3"/>
  <c r="CM31" i="3"/>
  <c r="CM33" i="3"/>
  <c r="CM47" i="3"/>
  <c r="CM43" i="3"/>
  <c r="CM21" i="3"/>
  <c r="CM35" i="3"/>
  <c r="CM18" i="3"/>
  <c r="CM49" i="3"/>
  <c r="CM20" i="3"/>
  <c r="CM14" i="3"/>
  <c r="CM26" i="3"/>
  <c r="CM38" i="3"/>
  <c r="CM42" i="3"/>
  <c r="CM19" i="3"/>
  <c r="CM28" i="3"/>
  <c r="CM24" i="3"/>
  <c r="CM11" i="3"/>
  <c r="CM13" i="3"/>
  <c r="CM12" i="3"/>
  <c r="CM10" i="3"/>
  <c r="CM32" i="3"/>
  <c r="CM8" i="3"/>
  <c r="CM7" i="3"/>
  <c r="CM29" i="3"/>
  <c r="CM39" i="3"/>
  <c r="CM41" i="3"/>
  <c r="CM51" i="3"/>
  <c r="CM36" i="3"/>
  <c r="CM27" i="3"/>
  <c r="CM23" i="3"/>
  <c r="CM52" i="3"/>
  <c r="CM37" i="3"/>
  <c r="CM46" i="3" l="1"/>
  <c r="CM44" i="3"/>
  <c r="CM30" i="3"/>
  <c r="CM25" i="3"/>
  <c r="CM22" i="3"/>
  <c r="CM9" i="3"/>
  <c r="CN11" i="3" l="1"/>
  <c r="Q17" i="3" s="1"/>
  <c r="CN45" i="3"/>
  <c r="Q79" i="3" s="1"/>
  <c r="CN27" i="3"/>
  <c r="R47" i="3" s="1"/>
  <c r="CN35" i="3"/>
  <c r="R63" i="3" s="1"/>
  <c r="CN39" i="3"/>
  <c r="R71" i="3" s="1"/>
  <c r="CN31" i="3"/>
  <c r="R52" i="3" s="1"/>
  <c r="CN34" i="3"/>
  <c r="R65" i="3" s="1"/>
  <c r="CN20" i="3"/>
  <c r="R33" i="3" s="1"/>
  <c r="CN40" i="3"/>
  <c r="R73" i="3" s="1"/>
  <c r="CN53" i="3"/>
  <c r="Q95" i="3" s="1"/>
  <c r="CN41" i="3"/>
  <c r="Q71" i="3" s="1"/>
  <c r="CN17" i="3"/>
  <c r="Q24" i="3" s="1"/>
  <c r="CN30" i="3"/>
  <c r="R57" i="3" s="1"/>
  <c r="CN8" i="3"/>
  <c r="Q5" i="3" s="1"/>
  <c r="CN46" i="3"/>
  <c r="Q84" i="3" s="1"/>
  <c r="CN52" i="3"/>
  <c r="R97" i="3" s="1"/>
  <c r="CN10" i="3"/>
  <c r="Q15" i="3" s="1"/>
  <c r="CN18" i="3"/>
  <c r="Q28" i="3" s="1"/>
  <c r="CN19" i="3"/>
  <c r="Q33" i="3" s="1"/>
  <c r="CN44" i="3"/>
  <c r="R80" i="3" s="1"/>
  <c r="CN23" i="3"/>
  <c r="R36" i="3" s="1"/>
  <c r="CN13" i="3"/>
  <c r="R13" i="3" s="1"/>
  <c r="CN6" i="3"/>
  <c r="Q7" i="3" s="1"/>
  <c r="CN9" i="3"/>
  <c r="Q6" i="3" s="1"/>
  <c r="CN14" i="3"/>
  <c r="Q20" i="3" s="1"/>
  <c r="CN15" i="3"/>
  <c r="Q25" i="3" s="1"/>
  <c r="CN12" i="3"/>
  <c r="R15" i="3" s="1"/>
  <c r="CN26" i="3"/>
  <c r="Q44" i="3" s="1"/>
  <c r="CN7" i="3"/>
  <c r="CN51" i="3"/>
  <c r="R92" i="3" s="1"/>
  <c r="CN42" i="3"/>
  <c r="Q76" i="3" s="1"/>
  <c r="CN29" i="3"/>
  <c r="Q47" i="3" s="1"/>
  <c r="CN24" i="3"/>
  <c r="Q37" i="3" s="1"/>
  <c r="CN38" i="3"/>
  <c r="Q70" i="3" s="1"/>
  <c r="CN21" i="3"/>
  <c r="Q31" i="3" s="1"/>
  <c r="CN28" i="3"/>
  <c r="R46" i="3" s="1"/>
  <c r="CN47" i="3"/>
  <c r="Q89" i="3" s="1"/>
  <c r="CN32" i="3"/>
  <c r="Q53" i="3" s="1"/>
  <c r="CN43" i="3"/>
  <c r="R76" i="3" s="1"/>
  <c r="CN33" i="3"/>
  <c r="Q57" i="3" s="1"/>
  <c r="CN22" i="3"/>
  <c r="Q36" i="3" s="1"/>
  <c r="CN49" i="3"/>
  <c r="Q87" i="3" s="1"/>
  <c r="CN48" i="3"/>
  <c r="R89" i="3" s="1"/>
  <c r="CN16" i="3"/>
  <c r="R25" i="3" s="1"/>
  <c r="CN50" i="3"/>
  <c r="Q94" i="3" s="1"/>
  <c r="CN36" i="3"/>
  <c r="R64" i="3" s="1"/>
  <c r="CN37" i="3"/>
  <c r="R61" i="3" s="1"/>
  <c r="CN25" i="3"/>
  <c r="Q41" i="3" s="1"/>
  <c r="Q60" i="3" l="1"/>
  <c r="Q73" i="3"/>
  <c r="R81" i="3"/>
  <c r="R14" i="3"/>
  <c r="R96" i="3"/>
  <c r="Q93" i="3"/>
  <c r="R12" i="3"/>
  <c r="R88" i="3"/>
  <c r="Q86" i="3"/>
  <c r="Q97" i="3"/>
  <c r="R95" i="3"/>
  <c r="Q96" i="3"/>
  <c r="Q81" i="3"/>
  <c r="R94" i="3"/>
  <c r="R93" i="3"/>
  <c r="CO52" i="3" s="1"/>
  <c r="Q92" i="3"/>
  <c r="CP51" i="3" s="1"/>
  <c r="Q88" i="3"/>
  <c r="R87" i="3"/>
  <c r="Q85" i="3"/>
  <c r="R86" i="3"/>
  <c r="R85" i="3"/>
  <c r="R84" i="3"/>
  <c r="Q64" i="3"/>
  <c r="Q48" i="3"/>
  <c r="Q80" i="3"/>
  <c r="Q62" i="3"/>
  <c r="R79" i="3"/>
  <c r="R60" i="3"/>
  <c r="Q77" i="3"/>
  <c r="R78" i="3"/>
  <c r="Q78" i="3"/>
  <c r="R77" i="3"/>
  <c r="Q56" i="3"/>
  <c r="R72" i="3"/>
  <c r="Q63" i="3"/>
  <c r="Q72" i="3"/>
  <c r="CP45" i="3"/>
  <c r="Q69" i="3"/>
  <c r="R70" i="3"/>
  <c r="R69" i="3"/>
  <c r="Q68" i="3"/>
  <c r="R68" i="3"/>
  <c r="Q65" i="3"/>
  <c r="R41" i="3"/>
  <c r="R62" i="3"/>
  <c r="R55" i="3"/>
  <c r="Q61" i="3"/>
  <c r="CO35" i="3"/>
  <c r="R56" i="3"/>
  <c r="R28" i="3"/>
  <c r="Q55" i="3"/>
  <c r="Q54" i="3"/>
  <c r="R54" i="3"/>
  <c r="Q52" i="3"/>
  <c r="CO45" i="3"/>
  <c r="CQ45" i="3" s="1"/>
  <c r="R53" i="3"/>
  <c r="R48" i="3"/>
  <c r="R49" i="3"/>
  <c r="Q49" i="3"/>
  <c r="Q46" i="3"/>
  <c r="Q40" i="3"/>
  <c r="R45" i="3"/>
  <c r="Q45" i="3"/>
  <c r="R44" i="3"/>
  <c r="R32" i="3"/>
  <c r="R40" i="3"/>
  <c r="CP39" i="3"/>
  <c r="R39" i="3"/>
  <c r="R38" i="3"/>
  <c r="Q38" i="3"/>
  <c r="Q39" i="3"/>
  <c r="R37" i="3"/>
  <c r="CO24" i="3" s="1"/>
  <c r="Q29" i="3"/>
  <c r="R30" i="3"/>
  <c r="Q16" i="3"/>
  <c r="Q30" i="3"/>
  <c r="R31" i="3"/>
  <c r="Q32" i="3"/>
  <c r="R29" i="3"/>
  <c r="Q14" i="3"/>
  <c r="CP44" i="3"/>
  <c r="CP47" i="3"/>
  <c r="CO53" i="3"/>
  <c r="R23" i="3"/>
  <c r="Q4" i="3"/>
  <c r="R8" i="3"/>
  <c r="CO27" i="3"/>
  <c r="R5" i="3"/>
  <c r="R24" i="3"/>
  <c r="R9" i="3"/>
  <c r="Q13" i="3"/>
  <c r="CO26" i="3"/>
  <c r="CO19" i="3"/>
  <c r="Q22" i="3"/>
  <c r="CO15" i="3" s="1"/>
  <c r="Q8" i="3"/>
  <c r="Q23" i="3"/>
  <c r="R22" i="3"/>
  <c r="CP53" i="3"/>
  <c r="R21" i="3"/>
  <c r="R20" i="3"/>
  <c r="CP14" i="3" s="1"/>
  <c r="CO12" i="3"/>
  <c r="CO47" i="3"/>
  <c r="CP12" i="3"/>
  <c r="CP30" i="3"/>
  <c r="CO30" i="3"/>
  <c r="CO22" i="3"/>
  <c r="CO8" i="3"/>
  <c r="R7" i="3"/>
  <c r="CP23" i="3"/>
  <c r="R16" i="3"/>
  <c r="CO23" i="3"/>
  <c r="Q12" i="3"/>
  <c r="Q21" i="3"/>
  <c r="CO10" i="3"/>
  <c r="CO18" i="3"/>
  <c r="R17" i="3"/>
  <c r="CP42" i="3"/>
  <c r="R4" i="3"/>
  <c r="Q9" i="3"/>
  <c r="R6" i="3"/>
  <c r="CO43" i="3"/>
  <c r="CP33" i="3"/>
  <c r="CP36" i="3"/>
  <c r="CP37" i="3"/>
  <c r="CP43" i="3"/>
  <c r="CP22" i="3"/>
  <c r="CP50" i="3"/>
  <c r="CP49" i="3"/>
  <c r="CP35" i="3"/>
  <c r="CQ35" i="3" s="1"/>
  <c r="CP34" i="3"/>
  <c r="CP48" i="3"/>
  <c r="CO37" i="3"/>
  <c r="CP38" i="3"/>
  <c r="CP46" i="3"/>
  <c r="CO34" i="3"/>
  <c r="CO50" i="3"/>
  <c r="CP40" i="3"/>
  <c r="CO46" i="3"/>
  <c r="CP24" i="3"/>
  <c r="CO21" i="3"/>
  <c r="CO40" i="3"/>
  <c r="CO49" i="3"/>
  <c r="CO48" i="3"/>
  <c r="CO11" i="3"/>
  <c r="CO38" i="3"/>
  <c r="CP31" i="3"/>
  <c r="CP32" i="3"/>
  <c r="CP16" i="3"/>
  <c r="CO42" i="3"/>
  <c r="CP10" i="3"/>
  <c r="CQ10" i="3" s="1"/>
  <c r="CO44" i="3"/>
  <c r="CO31" i="3"/>
  <c r="CO32" i="3"/>
  <c r="CP28" i="3"/>
  <c r="CO28" i="3"/>
  <c r="CP26" i="3"/>
  <c r="CP15" i="3"/>
  <c r="CQ15" i="3" s="1"/>
  <c r="CP13" i="3"/>
  <c r="CP21" i="3"/>
  <c r="CP18" i="3"/>
  <c r="CO16" i="3"/>
  <c r="CP19" i="3"/>
  <c r="CP11" i="3"/>
  <c r="CQ12" i="3"/>
  <c r="CO13" i="3"/>
  <c r="CO7" i="3"/>
  <c r="CP8" i="3"/>
  <c r="CQ8" i="3" s="1"/>
  <c r="CP7" i="3"/>
  <c r="CP52" i="3"/>
  <c r="CP27" i="3"/>
  <c r="CO41" i="3"/>
  <c r="CO29" i="3"/>
  <c r="CP29" i="3"/>
  <c r="CO33" i="3"/>
  <c r="CO39" i="3"/>
  <c r="CO25" i="3"/>
  <c r="CP25" i="3"/>
  <c r="CP41" i="3"/>
  <c r="CO36" i="3"/>
  <c r="CO51" i="3" l="1"/>
  <c r="CQ51" i="3" s="1"/>
  <c r="CQ39" i="3"/>
  <c r="CO20" i="3"/>
  <c r="CQ44" i="3"/>
  <c r="CQ53" i="3"/>
  <c r="CP20" i="3"/>
  <c r="CQ47" i="3"/>
  <c r="CQ27" i="3"/>
  <c r="CO9" i="3"/>
  <c r="CO6" i="3"/>
  <c r="CQ19" i="3"/>
  <c r="CO17" i="3"/>
  <c r="CQ26" i="3"/>
  <c r="CO14" i="3"/>
  <c r="CQ14" i="3" s="1"/>
  <c r="CP9" i="3"/>
  <c r="CQ22" i="3"/>
  <c r="CQ30" i="3"/>
  <c r="CQ42" i="3"/>
  <c r="CQ23" i="3"/>
  <c r="CP6" i="3"/>
  <c r="CP17" i="3"/>
  <c r="CQ17" i="3" s="1"/>
  <c r="CQ18" i="3"/>
  <c r="CQ37" i="3"/>
  <c r="CQ36" i="3"/>
  <c r="CQ33" i="3"/>
  <c r="CQ50" i="3"/>
  <c r="CQ43" i="3"/>
  <c r="CQ49" i="3"/>
  <c r="CQ24" i="3"/>
  <c r="CQ48" i="3"/>
  <c r="CQ34" i="3"/>
  <c r="CQ21" i="3"/>
  <c r="CQ46" i="3"/>
  <c r="CQ16" i="3"/>
  <c r="CQ40" i="3"/>
  <c r="CQ38" i="3"/>
  <c r="CQ11" i="3"/>
  <c r="CQ31" i="3"/>
  <c r="CQ32" i="3"/>
  <c r="CQ28" i="3"/>
  <c r="CQ13" i="3"/>
  <c r="CQ7" i="3"/>
  <c r="CQ41" i="3"/>
  <c r="CQ52" i="3"/>
  <c r="CQ29" i="3"/>
  <c r="CQ25" i="3"/>
  <c r="CQ20" i="3" l="1"/>
  <c r="CR20" i="3" s="1"/>
  <c r="CQ6" i="3"/>
  <c r="CQ9" i="3"/>
  <c r="CR50" i="3"/>
  <c r="CR53" i="3"/>
  <c r="CR21" i="3"/>
  <c r="CR26" i="3"/>
  <c r="CR41" i="3"/>
  <c r="CR49" i="3"/>
  <c r="CR45" i="3"/>
  <c r="CR43" i="3"/>
  <c r="CR30" i="3"/>
  <c r="CR38" i="3"/>
  <c r="CR33" i="3"/>
  <c r="CR40" i="3"/>
  <c r="CR39" i="3"/>
  <c r="CR35" i="3"/>
  <c r="CR34" i="3"/>
  <c r="CR24" i="3"/>
  <c r="CR36" i="3"/>
  <c r="CR22" i="3"/>
  <c r="CR28" i="3"/>
  <c r="CR17" i="3"/>
  <c r="CR14" i="3"/>
  <c r="CR15" i="3"/>
  <c r="CR16" i="3"/>
  <c r="CR18" i="3"/>
  <c r="CR10" i="3"/>
  <c r="CR7" i="3"/>
  <c r="CR46" i="3"/>
  <c r="CR11" i="3"/>
  <c r="CR32" i="3"/>
  <c r="CR8" i="3"/>
  <c r="CR27" i="3"/>
  <c r="CR13" i="3"/>
  <c r="CR12" i="3"/>
  <c r="CR29" i="3"/>
  <c r="CR37" i="3"/>
  <c r="CR23" i="3"/>
  <c r="CR25" i="3"/>
  <c r="CR51" i="3"/>
  <c r="CR52" i="3"/>
  <c r="CR48" i="3" l="1"/>
  <c r="CR47" i="3"/>
  <c r="CR19" i="3"/>
  <c r="CR44" i="3"/>
  <c r="CR42" i="3"/>
  <c r="CR31" i="3"/>
  <c r="CR9" i="3"/>
  <c r="CR6" i="3"/>
  <c r="CS52" i="3" l="1"/>
  <c r="T93" i="3" s="1"/>
  <c r="CS15" i="3"/>
  <c r="U22" i="3" s="1"/>
  <c r="CS7" i="3"/>
  <c r="U4" i="3" s="1"/>
  <c r="CS50" i="3"/>
  <c r="T92" i="3" s="1"/>
  <c r="CS29" i="3"/>
  <c r="U45" i="3" s="1"/>
  <c r="CS14" i="3"/>
  <c r="U24" i="3" s="1"/>
  <c r="CS12" i="3"/>
  <c r="T13" i="3" s="1"/>
  <c r="CS34" i="3"/>
  <c r="U65" i="3" s="1"/>
  <c r="CS53" i="3"/>
  <c r="T95" i="3" s="1"/>
  <c r="CS24" i="3"/>
  <c r="U38" i="3" s="1"/>
  <c r="CS18" i="3"/>
  <c r="T30" i="3" s="1"/>
  <c r="CS6" i="3"/>
  <c r="U8" i="3" s="1"/>
  <c r="CS43" i="3"/>
  <c r="T80" i="3" s="1"/>
  <c r="CS26" i="3"/>
  <c r="T46" i="3" s="1"/>
  <c r="CS33" i="3"/>
  <c r="U53" i="3" s="1"/>
  <c r="CS38" i="3"/>
  <c r="T70" i="3" s="1"/>
  <c r="CS17" i="3"/>
  <c r="T22" i="3" s="1"/>
  <c r="CS8" i="3"/>
  <c r="U9" i="3" s="1"/>
  <c r="CS41" i="3"/>
  <c r="T71" i="3" s="1"/>
  <c r="CS40" i="3"/>
  <c r="U70" i="3" s="1"/>
  <c r="CS51" i="3"/>
  <c r="U92" i="3" s="1"/>
  <c r="CS20" i="3"/>
  <c r="U30" i="3" s="1"/>
  <c r="CS45" i="3"/>
  <c r="T79" i="3" s="1"/>
  <c r="CS21" i="3"/>
  <c r="T31" i="3" s="1"/>
  <c r="CS42" i="3"/>
  <c r="T78" i="3" s="1"/>
  <c r="CS49" i="3"/>
  <c r="U85" i="3" s="1"/>
  <c r="CS22" i="3"/>
  <c r="T38" i="3" s="1"/>
  <c r="CS25" i="3"/>
  <c r="T41" i="3" s="1"/>
  <c r="CS27" i="3"/>
  <c r="U47" i="3" s="1"/>
  <c r="CS16" i="3"/>
  <c r="U23" i="3" s="1"/>
  <c r="CS9" i="3"/>
  <c r="U5" i="3" s="1"/>
  <c r="CS39" i="3"/>
  <c r="U71" i="3" s="1"/>
  <c r="CS28" i="3"/>
  <c r="U48" i="3" s="1"/>
  <c r="CS23" i="3"/>
  <c r="T40" i="3" s="1"/>
  <c r="CS35" i="3"/>
  <c r="U63" i="3" s="1"/>
  <c r="CS30" i="3"/>
  <c r="U57" i="3" s="1"/>
  <c r="CS37" i="3"/>
  <c r="T63" i="3" s="1"/>
  <c r="CS19" i="3"/>
  <c r="U31" i="3" s="1"/>
  <c r="CS31" i="3"/>
  <c r="U55" i="3" s="1"/>
  <c r="CS13" i="3"/>
  <c r="T14" i="3" s="1"/>
  <c r="CS47" i="3"/>
  <c r="U84" i="3" s="1"/>
  <c r="CS48" i="3"/>
  <c r="U89" i="3" s="1"/>
  <c r="CS10" i="3"/>
  <c r="T15" i="3" s="1"/>
  <c r="CS46" i="3"/>
  <c r="U88" i="3" s="1"/>
  <c r="CS32" i="3"/>
  <c r="U56" i="3" s="1"/>
  <c r="CS36" i="3"/>
  <c r="U62" i="3" s="1"/>
  <c r="CS44" i="3"/>
  <c r="U80" i="3" s="1"/>
  <c r="CS11" i="3"/>
  <c r="T17" i="3" s="1"/>
  <c r="T68" i="3"/>
  <c r="U6" i="3"/>
  <c r="T9" i="3"/>
  <c r="U97" i="3" l="1"/>
  <c r="U94" i="3"/>
  <c r="U95" i="3"/>
  <c r="U96" i="3"/>
  <c r="T94" i="3"/>
  <c r="T24" i="3"/>
  <c r="U20" i="3"/>
  <c r="T97" i="3"/>
  <c r="T47" i="3"/>
  <c r="T96" i="3"/>
  <c r="U93" i="3"/>
  <c r="T88" i="3"/>
  <c r="U73" i="3"/>
  <c r="T69" i="3"/>
  <c r="T89" i="3"/>
  <c r="U69" i="3"/>
  <c r="T81" i="3"/>
  <c r="T86" i="3"/>
  <c r="T84" i="3"/>
  <c r="T87" i="3"/>
  <c r="U87" i="3"/>
  <c r="U21" i="3"/>
  <c r="U86" i="3"/>
  <c r="T85" i="3"/>
  <c r="T25" i="3"/>
  <c r="U81" i="3"/>
  <c r="U79" i="3"/>
  <c r="U78" i="3"/>
  <c r="T73" i="3"/>
  <c r="T72" i="3"/>
  <c r="U72" i="3"/>
  <c r="U77" i="3"/>
  <c r="T77" i="3"/>
  <c r="U76" i="3"/>
  <c r="CT42" i="3" s="1"/>
  <c r="T76" i="3"/>
  <c r="T49" i="3"/>
  <c r="U68" i="3"/>
  <c r="T65" i="3"/>
  <c r="T64" i="3"/>
  <c r="U64" i="3"/>
  <c r="T62" i="3"/>
  <c r="U54" i="3"/>
  <c r="T20" i="3"/>
  <c r="T61" i="3"/>
  <c r="U61" i="3"/>
  <c r="T60" i="3"/>
  <c r="U60" i="3"/>
  <c r="T57" i="3"/>
  <c r="T55" i="3"/>
  <c r="CT15" i="3"/>
  <c r="T56" i="3"/>
  <c r="T23" i="3"/>
  <c r="T52" i="3"/>
  <c r="T54" i="3"/>
  <c r="T53" i="3"/>
  <c r="CT50" i="3"/>
  <c r="U52" i="3"/>
  <c r="T48" i="3"/>
  <c r="U49" i="3"/>
  <c r="U46" i="3"/>
  <c r="T6" i="3"/>
  <c r="T45" i="3"/>
  <c r="U44" i="3"/>
  <c r="T44" i="3"/>
  <c r="U39" i="3"/>
  <c r="U17" i="3"/>
  <c r="U41" i="3"/>
  <c r="T5" i="3"/>
  <c r="CT9" i="3" s="1"/>
  <c r="U15" i="3"/>
  <c r="CT34" i="3"/>
  <c r="U33" i="3"/>
  <c r="CT53" i="3"/>
  <c r="T39" i="3"/>
  <c r="U37" i="3"/>
  <c r="CT24" i="3" s="1"/>
  <c r="T29" i="3"/>
  <c r="U40" i="3"/>
  <c r="T37" i="3"/>
  <c r="CT33" i="3"/>
  <c r="CT38" i="3"/>
  <c r="T32" i="3"/>
  <c r="CT43" i="3"/>
  <c r="CT49" i="3"/>
  <c r="T4" i="3"/>
  <c r="CT7" i="3" s="1"/>
  <c r="T28" i="3"/>
  <c r="U32" i="3"/>
  <c r="T7" i="3"/>
  <c r="U7" i="3"/>
  <c r="CT51" i="3"/>
  <c r="T16" i="3"/>
  <c r="CT40" i="3"/>
  <c r="U29" i="3"/>
  <c r="U13" i="3"/>
  <c r="CT12" i="3" s="1"/>
  <c r="T33" i="3"/>
  <c r="CT25" i="3"/>
  <c r="T21" i="3"/>
  <c r="CT17" i="3" s="1"/>
  <c r="U25" i="3"/>
  <c r="T36" i="3"/>
  <c r="T12" i="3"/>
  <c r="CT31" i="3"/>
  <c r="T8" i="3"/>
  <c r="CT32" i="3"/>
  <c r="CT37" i="3"/>
  <c r="CT28" i="3"/>
  <c r="U36" i="3"/>
  <c r="CT22" i="3" s="1"/>
  <c r="CT35" i="3"/>
  <c r="U28" i="3"/>
  <c r="U16" i="3"/>
  <c r="U14" i="3"/>
  <c r="CT44" i="3"/>
  <c r="CT47" i="3"/>
  <c r="U12" i="3"/>
  <c r="CT11" i="3"/>
  <c r="CT21" i="3"/>
  <c r="CT48" i="3"/>
  <c r="CT14" i="3"/>
  <c r="CT46" i="3"/>
  <c r="CT45" i="3"/>
  <c r="CT30" i="3"/>
  <c r="CT26" i="3"/>
  <c r="CT18" i="3"/>
  <c r="CT16" i="3"/>
  <c r="CT13" i="3"/>
  <c r="CT27" i="3"/>
  <c r="CT41" i="3"/>
  <c r="CT39" i="3"/>
  <c r="CT10" i="3"/>
  <c r="CT52" i="3"/>
  <c r="CT29" i="3"/>
  <c r="CT36" i="3"/>
  <c r="CT8" i="3"/>
  <c r="CT6" i="3" l="1"/>
  <c r="CU6" i="3" s="1"/>
  <c r="CT19" i="3"/>
  <c r="CU40" i="3" s="1"/>
  <c r="CT23" i="3"/>
  <c r="CU10" i="3" s="1"/>
  <c r="CT20" i="3"/>
  <c r="CU42" i="3"/>
  <c r="CU16" i="3"/>
  <c r="CU25" i="3"/>
  <c r="CU52" i="3"/>
  <c r="CU51" i="3" l="1"/>
  <c r="CU50" i="3"/>
  <c r="CU53" i="3"/>
  <c r="CU12" i="3"/>
  <c r="CU46" i="3"/>
  <c r="CU48" i="3"/>
  <c r="CU49" i="3"/>
  <c r="CU47" i="3"/>
  <c r="CU30" i="3"/>
  <c r="CU38" i="3"/>
  <c r="CU15" i="3"/>
  <c r="CU7" i="3"/>
  <c r="CU32" i="3"/>
  <c r="CU35" i="3"/>
  <c r="CU44" i="3"/>
  <c r="CU45" i="3"/>
  <c r="CU43" i="3"/>
  <c r="CU13" i="3"/>
  <c r="CU41" i="3"/>
  <c r="CU39" i="3"/>
  <c r="CU9" i="3"/>
  <c r="CU37" i="3"/>
  <c r="CU34" i="3"/>
  <c r="CU36" i="3"/>
  <c r="CU23" i="3"/>
  <c r="CU26" i="3"/>
  <c r="CU31" i="3"/>
  <c r="CU14" i="3"/>
  <c r="CU21" i="3"/>
  <c r="CU11" i="3"/>
  <c r="CU8" i="3"/>
  <c r="CU22" i="3"/>
  <c r="CU18" i="3"/>
  <c r="CU33" i="3"/>
  <c r="CU28" i="3"/>
  <c r="CU17" i="3"/>
  <c r="CU20" i="3"/>
  <c r="CU27" i="3"/>
  <c r="CU29" i="3"/>
  <c r="CU19" i="3"/>
  <c r="CU24" i="3"/>
  <c r="CV27" i="3" l="1"/>
  <c r="CW27" i="3" s="1"/>
  <c r="CV44" i="3"/>
  <c r="CW44" i="3" s="1"/>
  <c r="CV31" i="3"/>
  <c r="CW31" i="3" s="1"/>
  <c r="CV50" i="3"/>
  <c r="CW50" i="3" s="1"/>
  <c r="CV40" i="3"/>
  <c r="CW40" i="3" s="1"/>
  <c r="CV43" i="3"/>
  <c r="CW43" i="3" s="1"/>
  <c r="CV14" i="3"/>
  <c r="CW14" i="3" s="1"/>
  <c r="CV11" i="3"/>
  <c r="CW11" i="3" s="1"/>
  <c r="CV34" i="3"/>
  <c r="CW34" i="3" s="1"/>
  <c r="CV26" i="3"/>
  <c r="CW26" i="3" s="1"/>
  <c r="CV23" i="3"/>
  <c r="CW23" i="3" s="1"/>
  <c r="CV6" i="3"/>
  <c r="CW6" i="3" s="1"/>
  <c r="CV38" i="3"/>
  <c r="CW38" i="3" s="1"/>
  <c r="CV22" i="3"/>
  <c r="CW22" i="3" s="1"/>
  <c r="CV32" i="3"/>
  <c r="CW32" i="3" s="1"/>
  <c r="CV21" i="3"/>
  <c r="CW21" i="3" s="1"/>
  <c r="CV15" i="3"/>
  <c r="CW15" i="3" s="1"/>
  <c r="CV17" i="3"/>
  <c r="CW17" i="3" s="1"/>
  <c r="CV13" i="3"/>
  <c r="CW13" i="3" s="1"/>
  <c r="CV52" i="3"/>
  <c r="CW52" i="3" s="1"/>
  <c r="CV46" i="3"/>
  <c r="CW46" i="3" s="1"/>
  <c r="CV39" i="3"/>
  <c r="CW39" i="3" s="1"/>
  <c r="CV8" i="3"/>
  <c r="CW8" i="3" s="1"/>
  <c r="CV37" i="3"/>
  <c r="CW37" i="3" s="1"/>
  <c r="CV20" i="3"/>
  <c r="CW20" i="3" s="1"/>
  <c r="CV29" i="3"/>
  <c r="CW29" i="3" s="1"/>
  <c r="CV12" i="3"/>
  <c r="CW12" i="3" s="1"/>
  <c r="CV7" i="3"/>
  <c r="CW7" i="3" s="1"/>
  <c r="CV30" i="3"/>
  <c r="CW30" i="3" s="1"/>
  <c r="CV48" i="3"/>
  <c r="CW48" i="3" s="1"/>
  <c r="CV47" i="3"/>
  <c r="CW47" i="3" s="1"/>
  <c r="CV35" i="3"/>
  <c r="CW35" i="3" s="1"/>
  <c r="CV49" i="3"/>
  <c r="CW49" i="3" s="1"/>
  <c r="CV51" i="3"/>
  <c r="CW51" i="3" s="1"/>
  <c r="CV24" i="3"/>
  <c r="CW24" i="3" s="1"/>
  <c r="CV18" i="3"/>
  <c r="CW18" i="3" s="1"/>
  <c r="CV45" i="3"/>
  <c r="CW45" i="3" s="1"/>
  <c r="CV28" i="3"/>
  <c r="CW28" i="3" s="1"/>
  <c r="CV9" i="3"/>
  <c r="CW9" i="3" s="1"/>
  <c r="CV10" i="3"/>
  <c r="CW10" i="3" s="1"/>
  <c r="CV33" i="3"/>
  <c r="CW33" i="3" s="1"/>
  <c r="CV25" i="3"/>
  <c r="CW25" i="3" s="1"/>
  <c r="CV53" i="3"/>
  <c r="CW53" i="3" s="1"/>
  <c r="CV16" i="3"/>
  <c r="CW16" i="3" s="1"/>
  <c r="CV36" i="3"/>
  <c r="CW36" i="3" s="1"/>
  <c r="CV19" i="3"/>
  <c r="CW19" i="3" s="1"/>
  <c r="CV42" i="3"/>
  <c r="CW42" i="3" s="1"/>
  <c r="CV41" i="3"/>
  <c r="CW41" i="3" s="1"/>
  <c r="CX11" i="3" l="1"/>
  <c r="CX29" i="3"/>
  <c r="CX16" i="3"/>
  <c r="CX45" i="3"/>
  <c r="CX39" i="3"/>
  <c r="CX32" i="3"/>
  <c r="CX40" i="3"/>
  <c r="CX8" i="3"/>
  <c r="CX48" i="3"/>
  <c r="CX31" i="3"/>
  <c r="CX52" i="3"/>
  <c r="CX6" i="3"/>
  <c r="CX22" i="3"/>
  <c r="CX14" i="3"/>
  <c r="CX27" i="3"/>
  <c r="CX34" i="3"/>
  <c r="CX20" i="3"/>
  <c r="CX10" i="3"/>
  <c r="CX18" i="3"/>
  <c r="CX21" i="3"/>
  <c r="CX35" i="3"/>
  <c r="CX47" i="3"/>
  <c r="CX38" i="3"/>
  <c r="CX50" i="3"/>
  <c r="CX41" i="3"/>
  <c r="CX7" i="3"/>
  <c r="CX49" i="3"/>
  <c r="CX24" i="3"/>
  <c r="CX26" i="3"/>
  <c r="CX33" i="3"/>
  <c r="CX19" i="3"/>
  <c r="CX12" i="3"/>
  <c r="CX36" i="3"/>
  <c r="CX28" i="3"/>
  <c r="CX44" i="3"/>
  <c r="CX25" i="3"/>
  <c r="CX51" i="3"/>
  <c r="CX37" i="3"/>
  <c r="CX30" i="3"/>
  <c r="CX9" i="3"/>
  <c r="CX43" i="3"/>
  <c r="CX46" i="3"/>
  <c r="CX15" i="3"/>
  <c r="CX23" i="3"/>
  <c r="CX17" i="3"/>
  <c r="CX53" i="3"/>
  <c r="CX13" i="3"/>
  <c r="CX42" i="3"/>
  <c r="CY24" i="3" l="1"/>
  <c r="CZ24" i="3" s="1"/>
  <c r="CY43" i="3"/>
  <c r="CZ43" i="3" s="1"/>
  <c r="CY46" i="3"/>
  <c r="CZ46" i="3" s="1"/>
  <c r="CY49" i="3"/>
  <c r="CZ49" i="3" s="1"/>
  <c r="CY17" i="3"/>
  <c r="CZ17" i="3" s="1"/>
  <c r="CY30" i="3"/>
  <c r="CZ30" i="3" s="1"/>
  <c r="CY37" i="3"/>
  <c r="CZ37" i="3" s="1"/>
  <c r="CY50" i="3"/>
  <c r="CZ50" i="3" s="1"/>
  <c r="CY8" i="3"/>
  <c r="CZ8" i="3" s="1"/>
  <c r="CY41" i="3"/>
  <c r="CZ41" i="3" s="1"/>
  <c r="CY25" i="3"/>
  <c r="CZ25" i="3" s="1"/>
  <c r="CY28" i="3"/>
  <c r="CZ28" i="3" s="1"/>
  <c r="CY9" i="3"/>
  <c r="CZ9" i="3" s="1"/>
  <c r="CY32" i="3"/>
  <c r="CZ32" i="3" s="1"/>
  <c r="CY20" i="3"/>
  <c r="CZ20" i="3" s="1"/>
  <c r="CY10" i="3"/>
  <c r="CZ10" i="3" s="1"/>
  <c r="CY18" i="3"/>
  <c r="CZ18" i="3" s="1"/>
  <c r="CY16" i="3"/>
  <c r="CZ16" i="3" s="1"/>
  <c r="CY42" i="3"/>
  <c r="CZ42" i="3" s="1"/>
  <c r="CY29" i="3"/>
  <c r="CZ29" i="3" s="1"/>
  <c r="CY51" i="3"/>
  <c r="CZ51" i="3" s="1"/>
  <c r="CY22" i="3"/>
  <c r="CZ22" i="3" s="1"/>
  <c r="CY45" i="3"/>
  <c r="CZ45" i="3" s="1"/>
  <c r="CY52" i="3"/>
  <c r="CZ52" i="3" s="1"/>
  <c r="CY6" i="3"/>
  <c r="CZ6" i="3" s="1"/>
  <c r="CY47" i="3"/>
  <c r="CZ47" i="3" s="1"/>
  <c r="CY12" i="3"/>
  <c r="CZ12" i="3" s="1"/>
  <c r="CY53" i="3"/>
  <c r="CZ53" i="3" s="1"/>
  <c r="CY33" i="3"/>
  <c r="CZ33" i="3" s="1"/>
  <c r="CY13" i="3"/>
  <c r="CZ13" i="3" s="1"/>
  <c r="CY15" i="3"/>
  <c r="CZ15" i="3" s="1"/>
  <c r="CY34" i="3"/>
  <c r="CZ34" i="3" s="1"/>
  <c r="CY14" i="3"/>
  <c r="CZ14" i="3" s="1"/>
  <c r="CY35" i="3"/>
  <c r="CZ35" i="3" s="1"/>
  <c r="CY48" i="3"/>
  <c r="CZ48" i="3" s="1"/>
  <c r="CY23" i="3"/>
  <c r="CZ23" i="3" s="1"/>
  <c r="CY11" i="3"/>
  <c r="CZ11" i="3" s="1"/>
  <c r="CY31" i="3"/>
  <c r="CZ31" i="3" s="1"/>
  <c r="CY44" i="3"/>
  <c r="CZ44" i="3" s="1"/>
  <c r="CY21" i="3"/>
  <c r="CZ21" i="3" s="1"/>
  <c r="CY40" i="3"/>
  <c r="CZ40" i="3" s="1"/>
  <c r="CY27" i="3"/>
  <c r="CZ27" i="3" s="1"/>
  <c r="CY19" i="3"/>
  <c r="CZ19" i="3" s="1"/>
  <c r="CY26" i="3"/>
  <c r="CZ26" i="3" s="1"/>
  <c r="CY38" i="3"/>
  <c r="CZ38" i="3" s="1"/>
  <c r="CY39" i="3"/>
  <c r="CZ39" i="3" s="1"/>
  <c r="CY7" i="3"/>
  <c r="CZ7" i="3" s="1"/>
  <c r="CY36" i="3"/>
  <c r="CZ36" i="3" s="1"/>
  <c r="DA37" i="3" l="1"/>
  <c r="DA53" i="3"/>
  <c r="DA40" i="3"/>
  <c r="DA46" i="3"/>
  <c r="DA15" i="3"/>
  <c r="DA39" i="3"/>
  <c r="DA21" i="3"/>
  <c r="DA43" i="3"/>
  <c r="DA51" i="3"/>
  <c r="DA33" i="3"/>
  <c r="DA41" i="3"/>
  <c r="DA26" i="3"/>
  <c r="DA20" i="3"/>
  <c r="DA35" i="3"/>
  <c r="DA12" i="3"/>
  <c r="DA23" i="3"/>
  <c r="DA38" i="3"/>
  <c r="DA42" i="3"/>
  <c r="DA34" i="3"/>
  <c r="DA17" i="3"/>
  <c r="DA19" i="3"/>
  <c r="DA45" i="3"/>
  <c r="DA36" i="3"/>
  <c r="DA28" i="3"/>
  <c r="DA25" i="3"/>
  <c r="DA47" i="3"/>
  <c r="DA14" i="3"/>
  <c r="DA32" i="3"/>
  <c r="DA52" i="3"/>
  <c r="DA11" i="3"/>
  <c r="DA24" i="3"/>
  <c r="DA48" i="3"/>
  <c r="DA22" i="3"/>
  <c r="DA30" i="3"/>
  <c r="DA18" i="3"/>
  <c r="DA8" i="3"/>
  <c r="DA44" i="3"/>
  <c r="DA13" i="3"/>
  <c r="DA7" i="3"/>
  <c r="DA10" i="3"/>
  <c r="DA31" i="3"/>
  <c r="DA50" i="3"/>
  <c r="DA27" i="3"/>
  <c r="DA9" i="3"/>
  <c r="DA6" i="3"/>
  <c r="DA29" i="3"/>
  <c r="DA16" i="3"/>
  <c r="DA49" i="3"/>
  <c r="DB32" i="3" l="1"/>
  <c r="DC32" i="3" s="1"/>
  <c r="DB31" i="3"/>
  <c r="DC31" i="3" s="1"/>
  <c r="DB25" i="3"/>
  <c r="DC25" i="3" s="1"/>
  <c r="DB43" i="3"/>
  <c r="DC43" i="3" s="1"/>
  <c r="DB50" i="3"/>
  <c r="DC50" i="3" s="1"/>
  <c r="DB14" i="3"/>
  <c r="DC14" i="3" s="1"/>
  <c r="DB13" i="3"/>
  <c r="DC13" i="3" s="1"/>
  <c r="DB44" i="3"/>
  <c r="DC44" i="3" s="1"/>
  <c r="DB35" i="3"/>
  <c r="DC35" i="3" s="1"/>
  <c r="DB28" i="3"/>
  <c r="DC28" i="3" s="1"/>
  <c r="DB41" i="3"/>
  <c r="DC41" i="3" s="1"/>
  <c r="DB33" i="3"/>
  <c r="DC33" i="3" s="1"/>
  <c r="DB30" i="3"/>
  <c r="DC30" i="3" s="1"/>
  <c r="DB17" i="3"/>
  <c r="DC17" i="3" s="1"/>
  <c r="DB22" i="3"/>
  <c r="DC22" i="3" s="1"/>
  <c r="DB34" i="3"/>
  <c r="DC34" i="3" s="1"/>
  <c r="DB15" i="3"/>
  <c r="DC15" i="3" s="1"/>
  <c r="DB47" i="3"/>
  <c r="DC47" i="3" s="1"/>
  <c r="DB48" i="3"/>
  <c r="DC48" i="3" s="1"/>
  <c r="DB20" i="3"/>
  <c r="DC20" i="3" s="1"/>
  <c r="DB24" i="3"/>
  <c r="DC24" i="3" s="1"/>
  <c r="DB29" i="3"/>
  <c r="DC29" i="3" s="1"/>
  <c r="DB49" i="3"/>
  <c r="DC49" i="3" s="1"/>
  <c r="DB27" i="3"/>
  <c r="DC27" i="3" s="1"/>
  <c r="DB23" i="3"/>
  <c r="DC23" i="3" s="1"/>
  <c r="DB52" i="3"/>
  <c r="DC52" i="3" s="1"/>
  <c r="DB39" i="3"/>
  <c r="DC39" i="3" s="1"/>
  <c r="DB16" i="3"/>
  <c r="DC16" i="3" s="1"/>
  <c r="DB19" i="3"/>
  <c r="DC19" i="3" s="1"/>
  <c r="DB53" i="3"/>
  <c r="DC53" i="3" s="1"/>
  <c r="DB21" i="3"/>
  <c r="DC21" i="3" s="1"/>
  <c r="DB6" i="3"/>
  <c r="DC6" i="3" s="1"/>
  <c r="DB10" i="3"/>
  <c r="DC10" i="3" s="1"/>
  <c r="DB37" i="3"/>
  <c r="DC37" i="3" s="1"/>
  <c r="DB38" i="3"/>
  <c r="DC38" i="3" s="1"/>
  <c r="DB26" i="3"/>
  <c r="DC26" i="3" s="1"/>
  <c r="DB51" i="3"/>
  <c r="DC51" i="3" s="1"/>
  <c r="DB40" i="3"/>
  <c r="DC40" i="3" s="1"/>
  <c r="DB18" i="3"/>
  <c r="DC18" i="3" s="1"/>
  <c r="DB11" i="3"/>
  <c r="DC11" i="3" s="1"/>
  <c r="DB46" i="3"/>
  <c r="DC46" i="3" s="1"/>
  <c r="DB8" i="3"/>
  <c r="DC8" i="3" s="1"/>
  <c r="DB7" i="3"/>
  <c r="DC7" i="3" s="1"/>
  <c r="DB36" i="3"/>
  <c r="DC36" i="3" s="1"/>
  <c r="DB42" i="3"/>
  <c r="DC42" i="3" s="1"/>
  <c r="DB45" i="3"/>
  <c r="DC45" i="3" s="1"/>
  <c r="DB9" i="3"/>
  <c r="DC9" i="3" s="1"/>
  <c r="DB12" i="3"/>
  <c r="DC12" i="3" s="1"/>
  <c r="DD53" i="3" l="1"/>
  <c r="BM53" i="3" s="1"/>
  <c r="DD40" i="3"/>
  <c r="BM40" i="3" s="1"/>
  <c r="DD13" i="3"/>
  <c r="BM13" i="3" s="1"/>
  <c r="DD26" i="3"/>
  <c r="BM26" i="3" s="1"/>
  <c r="DD41" i="3"/>
  <c r="BM41" i="3" s="1"/>
  <c r="DD29" i="3"/>
  <c r="BM29" i="3" s="1"/>
  <c r="DD11" i="3"/>
  <c r="BM11" i="3" s="1"/>
  <c r="DD50" i="3"/>
  <c r="BM50" i="3" s="1"/>
  <c r="DD8" i="3"/>
  <c r="BM8" i="3" s="1"/>
  <c r="DD31" i="3"/>
  <c r="BM31" i="3" s="1"/>
  <c r="DD10" i="3"/>
  <c r="BM10" i="3" s="1"/>
  <c r="DD21" i="3"/>
  <c r="BM21" i="3" s="1"/>
  <c r="DD17" i="3"/>
  <c r="BM17" i="3" s="1"/>
  <c r="DD47" i="3"/>
  <c r="BM47" i="3" s="1"/>
  <c r="DD45" i="3"/>
  <c r="BM45" i="3" s="1"/>
  <c r="DD22" i="3"/>
  <c r="BM22" i="3" s="1"/>
  <c r="DD38" i="3"/>
  <c r="BM38" i="3" s="1"/>
  <c r="DD12" i="3"/>
  <c r="BM12" i="3" s="1"/>
  <c r="DD32" i="3"/>
  <c r="BM32" i="3" s="1"/>
  <c r="DD7" i="3"/>
  <c r="BM7" i="3" s="1"/>
  <c r="DD6" i="3"/>
  <c r="BM6" i="3" s="1"/>
  <c r="AV6" i="3" s="1"/>
  <c r="DD18" i="3"/>
  <c r="BM18" i="3" s="1"/>
  <c r="DD16" i="3"/>
  <c r="BM16" i="3" s="1"/>
  <c r="DD48" i="3"/>
  <c r="BM48" i="3" s="1"/>
  <c r="DD36" i="3"/>
  <c r="BM36" i="3" s="1"/>
  <c r="DD46" i="3"/>
  <c r="BM46" i="3" s="1"/>
  <c r="DD34" i="3"/>
  <c r="BM34" i="3" s="1"/>
  <c r="DD28" i="3"/>
  <c r="BM28" i="3" s="1"/>
  <c r="DD52" i="3"/>
  <c r="BM52" i="3" s="1"/>
  <c r="DD20" i="3"/>
  <c r="BM20" i="3" s="1"/>
  <c r="DD14" i="3"/>
  <c r="BM14" i="3" s="1"/>
  <c r="DD19" i="3"/>
  <c r="BM19" i="3" s="1"/>
  <c r="DD37" i="3"/>
  <c r="BM37" i="3" s="1"/>
  <c r="DD49" i="3"/>
  <c r="BM49" i="3" s="1"/>
  <c r="DD9" i="3"/>
  <c r="BM9" i="3" s="1"/>
  <c r="DD35" i="3"/>
  <c r="BM35" i="3" s="1"/>
  <c r="DD43" i="3"/>
  <c r="BM43" i="3" s="1"/>
  <c r="DD39" i="3"/>
  <c r="BM39" i="3" s="1"/>
  <c r="DD42" i="3"/>
  <c r="BM42" i="3" s="1"/>
  <c r="DD44" i="3"/>
  <c r="BM44" i="3" s="1"/>
  <c r="DD30" i="3"/>
  <c r="BM30" i="3" s="1"/>
  <c r="DD24" i="3"/>
  <c r="BM24" i="3" s="1"/>
  <c r="DD15" i="3"/>
  <c r="BM15" i="3" s="1"/>
  <c r="DD25" i="3"/>
  <c r="BM25" i="3" s="1"/>
  <c r="DD33" i="3"/>
  <c r="BM33" i="3" s="1"/>
  <c r="DD23" i="3"/>
  <c r="BM23" i="3" s="1"/>
  <c r="DD27" i="3"/>
  <c r="BM27" i="3" s="1"/>
  <c r="DD51" i="3"/>
  <c r="BM51" i="3" s="1"/>
  <c r="AV8" i="3" l="1"/>
  <c r="DQ6" i="3"/>
  <c r="DJ6" i="3" s="1"/>
  <c r="DQ8" i="3"/>
  <c r="DJ8" i="3" s="1"/>
  <c r="DQ9" i="3"/>
  <c r="DJ9" i="3" s="1"/>
  <c r="AV16" i="3"/>
  <c r="AV14" i="3"/>
  <c r="DQ11" i="3"/>
  <c r="DJ11" i="3" s="1"/>
  <c r="AV15" i="3"/>
  <c r="DQ7" i="3"/>
  <c r="DJ7" i="3" s="1"/>
  <c r="AV7" i="3"/>
  <c r="DF7" i="3" s="1"/>
  <c r="AV9" i="3"/>
  <c r="DQ12" i="3"/>
  <c r="DJ12" i="3" s="1"/>
  <c r="DQ53" i="3"/>
  <c r="DJ53" i="3" s="1"/>
  <c r="AV49" i="3"/>
  <c r="DQ26" i="3"/>
  <c r="DJ26" i="3" s="1"/>
  <c r="DQ47" i="3"/>
  <c r="DJ47" i="3" s="1"/>
  <c r="AV95" i="3"/>
  <c r="AV46" i="3"/>
  <c r="AV94" i="3"/>
  <c r="AV48" i="3"/>
  <c r="DQ31" i="3"/>
  <c r="DJ31" i="3" s="1"/>
  <c r="DQ45" i="3"/>
  <c r="DJ45" i="3" s="1"/>
  <c r="DQ42" i="3"/>
  <c r="DJ42" i="3" s="1"/>
  <c r="DQ29" i="3"/>
  <c r="DJ29" i="3" s="1"/>
  <c r="DQ40" i="3"/>
  <c r="DJ40" i="3" s="1"/>
  <c r="AV79" i="3"/>
  <c r="AV40" i="3"/>
  <c r="DQ18" i="3"/>
  <c r="DJ18" i="3" s="1"/>
  <c r="DQ43" i="3"/>
  <c r="DJ43" i="3" s="1"/>
  <c r="AV89" i="3"/>
  <c r="AV87" i="3"/>
  <c r="AV22" i="3"/>
  <c r="DQ48" i="3"/>
  <c r="DJ48" i="3" s="1"/>
  <c r="DQ39" i="3"/>
  <c r="DJ39" i="3" s="1"/>
  <c r="AV23" i="3"/>
  <c r="DQ36" i="3"/>
  <c r="DJ36" i="3" s="1"/>
  <c r="DQ50" i="3"/>
  <c r="DJ50" i="3" s="1"/>
  <c r="AV62" i="3"/>
  <c r="AV78" i="3"/>
  <c r="DQ51" i="3"/>
  <c r="DJ51" i="3" s="1"/>
  <c r="DQ23" i="3"/>
  <c r="DJ23" i="3" s="1"/>
  <c r="AV31" i="3"/>
  <c r="DQ32" i="3"/>
  <c r="DJ32" i="3" s="1"/>
  <c r="DQ27" i="3"/>
  <c r="DJ27" i="3" s="1"/>
  <c r="AV25" i="3"/>
  <c r="DQ28" i="3"/>
  <c r="DJ28" i="3" s="1"/>
  <c r="AV24" i="3"/>
  <c r="AV38" i="3"/>
  <c r="DQ35" i="3"/>
  <c r="DJ35" i="3" s="1"/>
  <c r="DQ33" i="3"/>
  <c r="DJ33" i="3" s="1"/>
  <c r="AV80" i="3"/>
  <c r="AV97" i="3"/>
  <c r="AV47" i="3"/>
  <c r="DQ34" i="3"/>
  <c r="DJ34" i="3" s="1"/>
  <c r="AV86" i="3"/>
  <c r="DQ14" i="3"/>
  <c r="DJ14" i="3" s="1"/>
  <c r="AV41" i="3"/>
  <c r="DQ10" i="3"/>
  <c r="DJ10" i="3" s="1"/>
  <c r="AV39" i="3"/>
  <c r="AV71" i="3"/>
  <c r="AV72" i="3"/>
  <c r="AV88" i="3"/>
  <c r="AV54" i="3"/>
  <c r="DQ17" i="3"/>
  <c r="DJ17" i="3" s="1"/>
  <c r="AV63" i="3"/>
  <c r="DQ13" i="3"/>
  <c r="DJ13" i="3" s="1"/>
  <c r="DQ25" i="3"/>
  <c r="DJ25" i="3" s="1"/>
  <c r="AV73" i="3"/>
  <c r="AV64" i="3"/>
  <c r="AV17" i="3"/>
  <c r="DQ44" i="3"/>
  <c r="DJ44" i="3" s="1"/>
  <c r="AV56" i="3"/>
  <c r="DQ19" i="3"/>
  <c r="DJ19" i="3" s="1"/>
  <c r="AV81" i="3"/>
  <c r="DQ37" i="3"/>
  <c r="DJ37" i="3" s="1"/>
  <c r="AV65" i="3"/>
  <c r="DQ38" i="3"/>
  <c r="DJ38" i="3" s="1"/>
  <c r="DQ41" i="3"/>
  <c r="DJ41" i="3" s="1"/>
  <c r="AV96" i="3"/>
  <c r="AV33" i="3"/>
  <c r="DQ20" i="3"/>
  <c r="DJ20" i="3" s="1"/>
  <c r="AV32" i="3"/>
  <c r="DQ16" i="3"/>
  <c r="DJ16" i="3" s="1"/>
  <c r="DQ24" i="3"/>
  <c r="DJ24" i="3" s="1"/>
  <c r="DQ22" i="3"/>
  <c r="DJ22" i="3" s="1"/>
  <c r="AV30" i="3"/>
  <c r="DQ49" i="3"/>
  <c r="DJ49" i="3" s="1"/>
  <c r="AV57" i="3"/>
  <c r="DQ52" i="3"/>
  <c r="DJ52" i="3" s="1"/>
  <c r="DQ15" i="3"/>
  <c r="DJ15" i="3" s="1"/>
  <c r="DQ46" i="3"/>
  <c r="DJ46" i="3" s="1"/>
  <c r="AV55" i="3"/>
  <c r="DQ21" i="3"/>
  <c r="DJ21" i="3" s="1"/>
  <c r="DQ30" i="3"/>
  <c r="DJ30" i="3" s="1"/>
  <c r="AV70" i="3"/>
  <c r="DL51" i="3" l="1"/>
  <c r="AU95" i="3" s="1"/>
  <c r="DL53" i="3"/>
  <c r="AU97" i="3" s="1"/>
  <c r="DL52" i="3"/>
  <c r="AU96" i="3" s="1"/>
  <c r="DL50" i="3"/>
  <c r="DN50" i="3" s="1" a="1"/>
  <c r="DN50" i="3" s="1"/>
  <c r="DL49" i="3"/>
  <c r="AU89" i="3" s="1"/>
  <c r="DL46" i="3"/>
  <c r="AU86" i="3" s="1"/>
  <c r="DL47" i="3"/>
  <c r="AU87" i="3" s="1"/>
  <c r="DL48" i="3"/>
  <c r="AU88" i="3" s="1"/>
  <c r="DL43" i="3"/>
  <c r="AU79" i="3" s="1"/>
  <c r="DL44" i="3"/>
  <c r="AU80" i="3" s="1"/>
  <c r="DL45" i="3"/>
  <c r="DN45" i="3" s="1" a="1"/>
  <c r="DN45" i="3" s="1"/>
  <c r="DL42" i="3"/>
  <c r="AU78" i="3" s="1"/>
  <c r="DL39" i="3"/>
  <c r="AU71" i="3" s="1"/>
  <c r="DL40" i="3"/>
  <c r="AU72" i="3" s="1"/>
  <c r="DL41" i="3"/>
  <c r="DM41" i="3" s="1"/>
  <c r="DL38" i="3"/>
  <c r="AU70" i="3" s="1"/>
  <c r="DL34" i="3"/>
  <c r="AU62" i="3" s="1"/>
  <c r="DL35" i="3"/>
  <c r="AU63" i="3" s="1"/>
  <c r="DL37" i="3"/>
  <c r="AU65" i="3" s="1"/>
  <c r="DL36" i="3"/>
  <c r="AU64" i="3" s="1"/>
  <c r="DL30" i="3"/>
  <c r="AU54" i="3" s="1"/>
  <c r="DL32" i="3"/>
  <c r="AU56" i="3" s="1"/>
  <c r="DL33" i="3"/>
  <c r="AU57" i="3" s="1"/>
  <c r="DL31" i="3"/>
  <c r="AU55" i="3" s="1"/>
  <c r="DL27" i="3"/>
  <c r="AU47" i="3" s="1"/>
  <c r="DL29" i="3"/>
  <c r="DM29" i="3" s="1"/>
  <c r="DL26" i="3"/>
  <c r="DN26" i="3" s="1" a="1"/>
  <c r="DN26" i="3" s="1"/>
  <c r="DL28" i="3"/>
  <c r="AU48" i="3" s="1"/>
  <c r="DL24" i="3"/>
  <c r="AU40" i="3" s="1"/>
  <c r="DF8" i="3"/>
  <c r="DL23" i="3"/>
  <c r="AU39" i="3" s="1"/>
  <c r="DL25" i="3"/>
  <c r="AU41" i="3" s="1"/>
  <c r="DL22" i="3"/>
  <c r="AU38" i="3" s="1"/>
  <c r="DL20" i="3"/>
  <c r="DN20" i="3" s="1" a="1"/>
  <c r="DN20" i="3" s="1"/>
  <c r="DL21" i="3"/>
  <c r="AU33" i="3" s="1"/>
  <c r="DL9" i="3"/>
  <c r="AU9" i="3" s="1"/>
  <c r="DL10" i="3"/>
  <c r="AU14" i="3" s="1"/>
  <c r="DL18" i="3"/>
  <c r="AU30" i="3" s="1"/>
  <c r="DL16" i="3"/>
  <c r="AU24" i="3" s="1"/>
  <c r="DL14" i="3"/>
  <c r="DM14" i="3" s="1"/>
  <c r="DL13" i="3"/>
  <c r="AU17" i="3" s="1"/>
  <c r="DL7" i="3"/>
  <c r="DN7" i="3" s="1" a="1"/>
  <c r="DN7" i="3" s="1"/>
  <c r="DL17" i="3"/>
  <c r="AU25" i="3" s="1"/>
  <c r="DL12" i="3"/>
  <c r="AU16" i="3" s="1"/>
  <c r="DL8" i="3"/>
  <c r="AU8" i="3" s="1"/>
  <c r="DL6" i="3"/>
  <c r="AU6" i="3" s="1"/>
  <c r="DL11" i="3"/>
  <c r="DM11" i="3" s="1"/>
  <c r="DL19" i="3"/>
  <c r="AU31" i="3" s="1"/>
  <c r="DL15" i="3"/>
  <c r="AU23" i="3" s="1"/>
  <c r="DN49" i="3" a="1"/>
  <c r="DN49" i="3" s="1"/>
  <c r="DM51" i="3"/>
  <c r="DN51" i="3" a="1"/>
  <c r="DN51" i="3" s="1"/>
  <c r="DM49" i="3"/>
  <c r="DN52" i="3" l="1" a="1"/>
  <c r="DN52" i="3" s="1"/>
  <c r="DM52" i="3"/>
  <c r="DM50" i="3"/>
  <c r="AU94" i="3"/>
  <c r="AU93" i="3" s="1"/>
  <c r="AV92" i="3" s="1"/>
  <c r="DN42" i="3" a="1"/>
  <c r="DN42" i="3" s="1"/>
  <c r="DM53" i="3"/>
  <c r="DN43" i="3" a="1"/>
  <c r="DN43" i="3" s="1"/>
  <c r="DN53" i="3" a="1"/>
  <c r="DN53" i="3" s="1"/>
  <c r="AU81" i="3"/>
  <c r="AU77" i="3" s="1"/>
  <c r="AV76" i="3" s="1"/>
  <c r="DN48" i="3" a="1"/>
  <c r="DN48" i="3" s="1"/>
  <c r="DM45" i="3"/>
  <c r="DM48" i="3"/>
  <c r="DM43" i="3"/>
  <c r="DM46" i="3"/>
  <c r="DN46" i="3" a="1"/>
  <c r="DN46" i="3" s="1"/>
  <c r="AU85" i="3"/>
  <c r="AV84" i="3" s="1"/>
  <c r="DM40" i="3"/>
  <c r="DN47" i="3" a="1"/>
  <c r="DN47" i="3" s="1"/>
  <c r="DM47" i="3"/>
  <c r="DM39" i="3"/>
  <c r="DN39" i="3" a="1"/>
  <c r="DN39" i="3" s="1"/>
  <c r="DM42" i="3"/>
  <c r="DN44" i="3" a="1"/>
  <c r="DN44" i="3" s="1"/>
  <c r="DN35" i="3" a="1"/>
  <c r="DN35" i="3" s="1"/>
  <c r="DM44" i="3"/>
  <c r="DM36" i="3"/>
  <c r="DN40" i="3" a="1"/>
  <c r="DN40" i="3" s="1"/>
  <c r="DN41" i="3" a="1"/>
  <c r="DN41" i="3" s="1"/>
  <c r="AU73" i="3"/>
  <c r="AU69" i="3" s="1"/>
  <c r="AV68" i="3" s="1"/>
  <c r="DM38" i="3"/>
  <c r="DM35" i="3"/>
  <c r="DM34" i="3"/>
  <c r="DN34" i="3" a="1"/>
  <c r="DN34" i="3" s="1"/>
  <c r="DN36" i="3" a="1"/>
  <c r="DN36" i="3" s="1"/>
  <c r="DM33" i="3"/>
  <c r="DN33" i="3" a="1"/>
  <c r="DN33" i="3" s="1"/>
  <c r="DN32" i="3" a="1"/>
  <c r="DN32" i="3" s="1"/>
  <c r="DN38" i="3" a="1"/>
  <c r="DN38" i="3" s="1"/>
  <c r="DM37" i="3"/>
  <c r="DM32" i="3"/>
  <c r="AU61" i="3"/>
  <c r="AV60" i="3" s="1"/>
  <c r="DN37" i="3" a="1"/>
  <c r="DN37" i="3" s="1"/>
  <c r="DM30" i="3"/>
  <c r="DN30" i="3" a="1"/>
  <c r="DN30" i="3" s="1"/>
  <c r="AU49" i="3"/>
  <c r="DN29" i="3" a="1"/>
  <c r="DN29" i="3" s="1"/>
  <c r="AU46" i="3"/>
  <c r="AU53" i="3"/>
  <c r="AV52" i="3" s="1"/>
  <c r="DN31" i="3" a="1"/>
  <c r="DN31" i="3" s="1"/>
  <c r="DM27" i="3"/>
  <c r="DN27" i="3" a="1"/>
  <c r="DN27" i="3" s="1"/>
  <c r="DM31" i="3"/>
  <c r="DM24" i="3"/>
  <c r="DN28" i="3" a="1"/>
  <c r="DN28" i="3" s="1"/>
  <c r="DM26" i="3"/>
  <c r="DM28" i="3"/>
  <c r="DN24" i="3" a="1"/>
  <c r="DN24" i="3" s="1"/>
  <c r="DM22" i="3"/>
  <c r="DN22" i="3" a="1"/>
  <c r="DN22" i="3" s="1"/>
  <c r="DN23" i="3" a="1"/>
  <c r="DN23" i="3" s="1"/>
  <c r="DM21" i="3"/>
  <c r="AU37" i="3"/>
  <c r="AV36" i="3" s="1"/>
  <c r="DN25" i="3" a="1"/>
  <c r="DN25" i="3" s="1"/>
  <c r="DM25" i="3"/>
  <c r="DM23" i="3"/>
  <c r="DN21" i="3" a="1"/>
  <c r="DN21" i="3" s="1"/>
  <c r="DM9" i="3"/>
  <c r="DM10" i="3"/>
  <c r="DN9" i="3" a="1"/>
  <c r="DN9" i="3" s="1"/>
  <c r="DN15" i="3" a="1"/>
  <c r="DN15" i="3" s="1"/>
  <c r="DN10" i="3" a="1"/>
  <c r="DN10" i="3" s="1"/>
  <c r="DM18" i="3"/>
  <c r="DM16" i="3"/>
  <c r="DN18" i="3" a="1"/>
  <c r="DN18" i="3" s="1"/>
  <c r="DN16" i="3" a="1"/>
  <c r="DN16" i="3" s="1"/>
  <c r="DM20" i="3"/>
  <c r="AU32" i="3"/>
  <c r="AU29" i="3" s="1"/>
  <c r="AV28" i="3" s="1"/>
  <c r="AU22" i="3"/>
  <c r="AU21" i="3" s="1"/>
  <c r="AV20" i="3" s="1"/>
  <c r="DN13" i="3" a="1"/>
  <c r="DN13" i="3" s="1"/>
  <c r="DN14" i="3" a="1"/>
  <c r="DN14" i="3" s="1"/>
  <c r="DM13" i="3"/>
  <c r="DN17" i="3" a="1"/>
  <c r="DN17" i="3" s="1"/>
  <c r="DM17" i="3"/>
  <c r="AU7" i="3"/>
  <c r="AU5" i="3" s="1"/>
  <c r="AV4" i="3" s="1"/>
  <c r="DN19" i="3" a="1"/>
  <c r="DN19" i="3" s="1"/>
  <c r="DN6" i="3" a="1"/>
  <c r="DN6" i="3" s="1"/>
  <c r="DM7" i="3"/>
  <c r="DN11" i="3" a="1"/>
  <c r="DN11" i="3" s="1"/>
  <c r="DM12" i="3"/>
  <c r="DN12" i="3" a="1"/>
  <c r="DN12" i="3" s="1"/>
  <c r="DM8" i="3"/>
  <c r="DN8" i="3" a="1"/>
  <c r="DN8" i="3" s="1"/>
  <c r="DM19" i="3"/>
  <c r="DM15" i="3"/>
  <c r="DM6" i="3"/>
  <c r="AU15" i="3"/>
  <c r="AU13" i="3" s="1"/>
  <c r="AV12" i="3" s="1"/>
  <c r="DF9" i="3"/>
  <c r="AU45" i="3" l="1"/>
  <c r="AV44" i="3" s="1"/>
  <c r="DF40" i="3" s="1"/>
  <c r="DF14" i="3"/>
  <c r="DF22" i="3"/>
  <c r="DF19" i="3"/>
  <c r="DF24" i="3"/>
  <c r="DF25" i="3"/>
  <c r="DF16" i="3"/>
  <c r="DF10" i="3"/>
  <c r="DF18" i="3"/>
  <c r="DF23" i="3"/>
  <c r="DF21" i="3"/>
  <c r="DF12" i="3"/>
  <c r="DF20" i="3"/>
  <c r="DF15" i="3"/>
  <c r="DF11" i="3"/>
  <c r="DF6" i="3"/>
  <c r="DF17" i="3"/>
  <c r="DF13" i="3"/>
  <c r="DF30" i="3" l="1"/>
  <c r="DF45" i="3"/>
  <c r="DF36" i="3"/>
  <c r="DF44" i="3"/>
  <c r="DF33" i="3"/>
  <c r="DF28" i="3"/>
  <c r="DF26" i="3"/>
  <c r="DF43" i="3"/>
  <c r="DF27" i="3"/>
  <c r="DF29" i="3"/>
  <c r="DF41" i="3"/>
  <c r="DF46" i="3"/>
  <c r="DF38" i="3"/>
  <c r="DF35" i="3"/>
  <c r="DF52" i="3"/>
  <c r="DF32" i="3"/>
  <c r="DF34" i="3"/>
  <c r="DF31" i="3"/>
  <c r="DF49" i="3"/>
  <c r="DF48" i="3"/>
  <c r="DF42" i="3"/>
  <c r="DF47" i="3"/>
  <c r="DF50" i="3"/>
  <c r="DF39" i="3"/>
  <c r="DF37" i="3"/>
  <c r="DF51" i="3"/>
  <c r="DF53" i="3"/>
  <c r="DG32"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39" i="3"/>
  <c r="DG40" i="3"/>
  <c r="DG13" i="3"/>
  <c r="DG11" i="3"/>
  <c r="DG7" i="3"/>
  <c r="DG6" i="3"/>
  <c r="DG9" i="3"/>
  <c r="DG8" i="3"/>
  <c r="DG12" i="3"/>
  <c r="DG10" i="3"/>
  <c r="DG50" i="3" l="1"/>
  <c r="DG43" i="3"/>
  <c r="DG45" i="3"/>
  <c r="DG44" i="3"/>
  <c r="DG47" i="3"/>
  <c r="DG42" i="3"/>
  <c r="DG48" i="3"/>
  <c r="DG46" i="3"/>
  <c r="DH22" i="3" s="1"/>
  <c r="BN22" i="3" s="1"/>
  <c r="DG49" i="3"/>
  <c r="DG53" i="3"/>
  <c r="DG51" i="3"/>
  <c r="DG52" i="3"/>
  <c r="DH25" i="3" l="1"/>
  <c r="BN25" i="3" s="1"/>
  <c r="DH12" i="3"/>
  <c r="BN12" i="3" s="1"/>
  <c r="DH8" i="3"/>
  <c r="BN8" i="3" s="1"/>
  <c r="DH37" i="3"/>
  <c r="BN37" i="3" s="1"/>
  <c r="DH30" i="3"/>
  <c r="BN30" i="3" s="1"/>
  <c r="DH24" i="3"/>
  <c r="BN24" i="3" s="1"/>
  <c r="DH9" i="3"/>
  <c r="BN9" i="3" s="1"/>
  <c r="DH15" i="3"/>
  <c r="BN15" i="3" s="1"/>
  <c r="DH35" i="3"/>
  <c r="BN35" i="3" s="1"/>
  <c r="DH38" i="3"/>
  <c r="BN38" i="3" s="1"/>
  <c r="DH28" i="3"/>
  <c r="BN28" i="3" s="1"/>
  <c r="DH29" i="3"/>
  <c r="BN29" i="3" s="1"/>
  <c r="DH26" i="3"/>
  <c r="BN26" i="3" s="1"/>
  <c r="DH32" i="3"/>
  <c r="BN32" i="3" s="1"/>
  <c r="DH17" i="3"/>
  <c r="BN17" i="3" s="1"/>
  <c r="DH21" i="3"/>
  <c r="BN21" i="3" s="1"/>
  <c r="DH18" i="3"/>
  <c r="BN18" i="3" s="1"/>
  <c r="DH13" i="3"/>
  <c r="BN13" i="3" s="1"/>
  <c r="DH39" i="3"/>
  <c r="BN39" i="3" s="1"/>
  <c r="DH6" i="3"/>
  <c r="BN6" i="3" s="1"/>
  <c r="AL6" i="3" s="1"/>
  <c r="AK6" i="3" s="1" a="1"/>
  <c r="AK6" i="3" s="1"/>
  <c r="DH7" i="3"/>
  <c r="BN7" i="3" s="1"/>
  <c r="DH19" i="3"/>
  <c r="BN19" i="3" s="1"/>
  <c r="DH16" i="3"/>
  <c r="BN16" i="3" s="1"/>
  <c r="DH14" i="3"/>
  <c r="BN14" i="3" s="1"/>
  <c r="DH40" i="3"/>
  <c r="BN40" i="3" s="1"/>
  <c r="DH11" i="3"/>
  <c r="BN11" i="3" s="1"/>
  <c r="DH34" i="3"/>
  <c r="BN34" i="3" s="1"/>
  <c r="DH33" i="3"/>
  <c r="BN33" i="3" s="1"/>
  <c r="DH10" i="3"/>
  <c r="BN10" i="3" s="1"/>
  <c r="DH27" i="3"/>
  <c r="BN27" i="3" s="1"/>
  <c r="DH31" i="3"/>
  <c r="BN31" i="3" s="1"/>
  <c r="DH36" i="3"/>
  <c r="BN36" i="3" s="1"/>
  <c r="DH20" i="3"/>
  <c r="BN20" i="3" s="1"/>
  <c r="DH41" i="3"/>
  <c r="BN41" i="3" s="1"/>
  <c r="DH23" i="3"/>
  <c r="BN23" i="3" s="1"/>
  <c r="DH52" i="3"/>
  <c r="BN52" i="3" s="1"/>
  <c r="DH47" i="3"/>
  <c r="BN47" i="3" s="1"/>
  <c r="DH44" i="3"/>
  <c r="BN44" i="3" s="1"/>
  <c r="DH53" i="3"/>
  <c r="BN53" i="3" s="1"/>
  <c r="DH49" i="3"/>
  <c r="BN49" i="3" s="1"/>
  <c r="DH45" i="3"/>
  <c r="BN45" i="3" s="1"/>
  <c r="DH43" i="3"/>
  <c r="BN43" i="3" s="1"/>
  <c r="DH50" i="3"/>
  <c r="BN50" i="3" s="1"/>
  <c r="DH48" i="3"/>
  <c r="BN48" i="3" s="1"/>
  <c r="DH42" i="3"/>
  <c r="BN42" i="3" s="1"/>
  <c r="DH46" i="3"/>
  <c r="BN46" i="3" s="1"/>
  <c r="DH51" i="3"/>
  <c r="BN51" i="3" s="1"/>
  <c r="AL8" i="3" l="1"/>
  <c r="H6" i="45" s="1"/>
  <c r="BD58" i="3"/>
  <c r="BI58" i="3" s="1"/>
  <c r="AL7" i="3"/>
  <c r="M101" i="3" s="1"/>
  <c r="AA101" i="3" s="1"/>
  <c r="C130" i="31" s="1"/>
  <c r="AL9" i="3"/>
  <c r="AR9" i="3" s="1"/>
  <c r="AL25" i="3"/>
  <c r="AP25" i="3" s="1"/>
  <c r="AL15" i="3"/>
  <c r="AS15" i="3" s="1"/>
  <c r="AL22" i="3"/>
  <c r="AN22" i="3" s="1"/>
  <c r="AL31" i="3"/>
  <c r="AQ31" i="3" s="1"/>
  <c r="AL33" i="3"/>
  <c r="AT33" i="3" s="1"/>
  <c r="J31" i="45" s="1"/>
  <c r="BH60" i="3"/>
  <c r="AL23" i="3"/>
  <c r="AQ23" i="3" s="1"/>
  <c r="AL24" i="3"/>
  <c r="AK24" i="3" s="1" a="1"/>
  <c r="AK24" i="3" s="1"/>
  <c r="BI60" i="3"/>
  <c r="AL30" i="3"/>
  <c r="H28" i="45" s="1"/>
  <c r="AL16" i="3"/>
  <c r="AR16" i="3" s="1"/>
  <c r="BD60" i="3"/>
  <c r="BG60" i="3" s="1"/>
  <c r="BD59" i="3"/>
  <c r="BH59" i="3" s="1"/>
  <c r="AL17" i="3"/>
  <c r="AQ17" i="3" s="1"/>
  <c r="AL14" i="3"/>
  <c r="AT14" i="3" s="1"/>
  <c r="J12" i="45" s="1"/>
  <c r="AL38" i="3"/>
  <c r="AT38" i="3" s="1"/>
  <c r="J36" i="45" s="1"/>
  <c r="BD61" i="3"/>
  <c r="BG61" i="3" s="1"/>
  <c r="AL32" i="3"/>
  <c r="AK32" i="3" s="1" a="1"/>
  <c r="AK32" i="3" s="1"/>
  <c r="AL70" i="3"/>
  <c r="AP70" i="3" s="1"/>
  <c r="AL47" i="3"/>
  <c r="AR47" i="3" s="1"/>
  <c r="AL73" i="3"/>
  <c r="AN73" i="3" s="1"/>
  <c r="AL49" i="3"/>
  <c r="AM49" i="3" s="1"/>
  <c r="I47" i="45" s="1"/>
  <c r="BD66" i="3"/>
  <c r="BG66" i="3" s="1"/>
  <c r="AL55" i="3"/>
  <c r="AS55" i="3" s="1"/>
  <c r="AL46" i="3"/>
  <c r="M103" i="3" s="1"/>
  <c r="AA104" i="3" s="1"/>
  <c r="AL65" i="3"/>
  <c r="AS65" i="3" s="1"/>
  <c r="AL41" i="3"/>
  <c r="AN41" i="3" s="1"/>
  <c r="AL71" i="3"/>
  <c r="AP71" i="3" s="1"/>
  <c r="AL72" i="3"/>
  <c r="AL56" i="3"/>
  <c r="AK56" i="3" s="1" a="1"/>
  <c r="AK56" i="3" s="1"/>
  <c r="AL39" i="3"/>
  <c r="AR39" i="3" s="1"/>
  <c r="AL64" i="3"/>
  <c r="AS64" i="3" s="1"/>
  <c r="BD63" i="3"/>
  <c r="BG63" i="3" s="1"/>
  <c r="BD64" i="3"/>
  <c r="BH64" i="3" s="1"/>
  <c r="AL48" i="3"/>
  <c r="AP48" i="3" s="1"/>
  <c r="AL63" i="3"/>
  <c r="AN63" i="3" s="1"/>
  <c r="AL57" i="3"/>
  <c r="AO57" i="3" s="1"/>
  <c r="BD65" i="3"/>
  <c r="BI65" i="3" s="1"/>
  <c r="AL40" i="3"/>
  <c r="AM40" i="3" s="1"/>
  <c r="I38" i="45" s="1"/>
  <c r="AL54" i="3"/>
  <c r="M110" i="3" s="1"/>
  <c r="AA109" i="3" s="1"/>
  <c r="D109" i="3" s="1"/>
  <c r="AL78" i="3"/>
  <c r="AO78" i="3" s="1"/>
  <c r="AL62" i="3"/>
  <c r="AQ62" i="3" s="1"/>
  <c r="BD62" i="3"/>
  <c r="C51" i="40" s="1"/>
  <c r="BD67" i="3"/>
  <c r="G89" i="40" s="1"/>
  <c r="AL87" i="3"/>
  <c r="AS87" i="3" s="1"/>
  <c r="AL89" i="3"/>
  <c r="AN89" i="3" s="1"/>
  <c r="AL80" i="3"/>
  <c r="AQ80" i="3" s="1"/>
  <c r="AL96" i="3"/>
  <c r="AR96" i="3" s="1"/>
  <c r="AL79" i="3"/>
  <c r="AK79" i="3" s="1" a="1"/>
  <c r="AK79" i="3" s="1"/>
  <c r="AL88" i="3"/>
  <c r="AS88" i="3" s="1"/>
  <c r="AL95" i="3"/>
  <c r="AS95" i="3" s="1"/>
  <c r="AL97" i="3"/>
  <c r="AK97" i="3" s="1" a="1"/>
  <c r="AK97" i="3" s="1"/>
  <c r="BD69" i="3"/>
  <c r="BI69" i="3" s="1"/>
  <c r="AL86" i="3"/>
  <c r="AP86" i="3" s="1"/>
  <c r="AL81" i="3"/>
  <c r="AN81" i="3" s="1"/>
  <c r="AL94" i="3"/>
  <c r="AQ94" i="3" s="1"/>
  <c r="BD68" i="3"/>
  <c r="BH68"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Q6" i="3"/>
  <c r="AP6" i="3"/>
  <c r="AS6" i="3"/>
  <c r="AT6" i="3"/>
  <c r="J4" i="45" s="1"/>
  <c r="AK8" i="3" a="1"/>
  <c r="AK8" i="3" s="1"/>
  <c r="AO8" i="3"/>
  <c r="AP8" i="3"/>
  <c r="AM8" i="3"/>
  <c r="I6" i="45" s="1"/>
  <c r="AT8" i="3"/>
  <c r="J6" i="45" s="1"/>
  <c r="AN8" i="3"/>
  <c r="AR8" i="3"/>
  <c r="AQ8" i="3"/>
  <c r="AS8" i="3"/>
  <c r="AO7" i="3"/>
  <c r="AR7" i="3"/>
  <c r="H5" i="45"/>
  <c r="AT7" i="3"/>
  <c r="J5" i="45" s="1"/>
  <c r="AK7" i="3" a="1"/>
  <c r="AK7" i="3" s="1"/>
  <c r="AM7" i="3"/>
  <c r="I5" i="45" s="1"/>
  <c r="AS7" i="3"/>
  <c r="AQ7" i="3"/>
  <c r="AN7" i="3"/>
  <c r="AP7" i="3"/>
  <c r="AO9" i="3"/>
  <c r="AQ9" i="3"/>
  <c r="AK15" i="3" a="1"/>
  <c r="AK15" i="3" s="1"/>
  <c r="N101" i="3"/>
  <c r="AF101" i="3" s="1"/>
  <c r="D101" i="3" s="1"/>
  <c r="H13" i="45"/>
  <c r="F282" i="40"/>
  <c r="F125" i="40"/>
  <c r="H260" i="40"/>
  <c r="F191" i="40"/>
  <c r="AT17" i="3"/>
  <c r="J15" i="45" s="1"/>
  <c r="AM17" i="3"/>
  <c r="I15" i="45" s="1"/>
  <c r="AP17" i="3"/>
  <c r="AO17" i="3"/>
  <c r="AK17" i="3" a="1"/>
  <c r="AK17" i="3" s="1"/>
  <c r="AO25" i="3"/>
  <c r="AS25" i="3"/>
  <c r="AK25" i="3" a="1"/>
  <c r="AK25" i="3" s="1"/>
  <c r="H481" i="40" l="1"/>
  <c r="H234" i="40"/>
  <c r="AT25" i="3"/>
  <c r="J23" i="45" s="1"/>
  <c r="H480" i="40"/>
  <c r="AN25" i="3"/>
  <c r="AQ25" i="3"/>
  <c r="I131" i="40"/>
  <c r="AM25" i="3"/>
  <c r="I23" i="45" s="1"/>
  <c r="F202" i="40"/>
  <c r="F323" i="40"/>
  <c r="AR25" i="3"/>
  <c r="K23" i="45" s="1"/>
  <c r="F34" i="40"/>
  <c r="H23" i="45"/>
  <c r="H136" i="40"/>
  <c r="H15" i="45"/>
  <c r="M108" i="3"/>
  <c r="AA108" i="3" s="1"/>
  <c r="D108" i="3" s="1"/>
  <c r="AG108" i="3" s="1"/>
  <c r="AR17" i="3"/>
  <c r="AS9" i="3"/>
  <c r="AP9" i="3"/>
  <c r="AN9" i="3"/>
  <c r="AS17" i="3"/>
  <c r="K15" i="45" s="1"/>
  <c r="AM9" i="3"/>
  <c r="I7" i="45" s="1"/>
  <c r="AR22" i="3"/>
  <c r="AK87" i="3" a="1"/>
  <c r="AK87" i="3" s="1"/>
  <c r="F120" i="40"/>
  <c r="F117" i="40"/>
  <c r="F453" i="40"/>
  <c r="I451" i="40"/>
  <c r="F44" i="40"/>
  <c r="H431" i="40"/>
  <c r="H112" i="40"/>
  <c r="F124" i="40"/>
  <c r="F21" i="40"/>
  <c r="F147" i="40"/>
  <c r="F78" i="40"/>
  <c r="H266" i="40"/>
  <c r="F74" i="40"/>
  <c r="F77" i="40"/>
  <c r="H246" i="40"/>
  <c r="F279" i="40"/>
  <c r="AN17" i="3"/>
  <c r="H7" i="45"/>
  <c r="AK9" i="3" a="1"/>
  <c r="AK9" i="3" s="1"/>
  <c r="AT9" i="3"/>
  <c r="J7" i="45" s="1"/>
  <c r="AT15" i="3"/>
  <c r="J13" i="45" s="1"/>
  <c r="AP15" i="3"/>
  <c r="AQ15" i="3"/>
  <c r="AN15" i="3"/>
  <c r="AS22" i="3"/>
  <c r="F443" i="40"/>
  <c r="F179" i="40"/>
  <c r="F331" i="40"/>
  <c r="F362" i="40"/>
  <c r="F359" i="40"/>
  <c r="H342" i="40"/>
  <c r="F485" i="40"/>
  <c r="F80" i="40"/>
  <c r="I461" i="40"/>
  <c r="F154" i="40"/>
  <c r="H476" i="40"/>
  <c r="H441" i="40"/>
  <c r="F76" i="40"/>
  <c r="F318" i="40"/>
  <c r="F434" i="40"/>
  <c r="F244" i="40"/>
  <c r="F326" i="40"/>
  <c r="I460" i="40"/>
  <c r="F335" i="40"/>
  <c r="F150" i="40"/>
  <c r="F329" i="40"/>
  <c r="F182" i="40"/>
  <c r="F188" i="40"/>
  <c r="F41" i="40"/>
  <c r="F493" i="40"/>
  <c r="H438" i="40"/>
  <c r="F190" i="40"/>
  <c r="F245" i="40"/>
  <c r="F10" i="40"/>
  <c r="H274" i="40"/>
  <c r="AS31" i="3"/>
  <c r="M111" i="3"/>
  <c r="AA112" i="3" s="1"/>
  <c r="D112" i="3" s="1"/>
  <c r="M124" i="3" s="1"/>
  <c r="AA124" i="3" s="1"/>
  <c r="I248" i="40"/>
  <c r="AK39" i="3" a="1"/>
  <c r="AK39" i="3" s="1"/>
  <c r="H232" i="40"/>
  <c r="F458" i="40"/>
  <c r="F73" i="40"/>
  <c r="F352" i="40"/>
  <c r="F350" i="40"/>
  <c r="AO39" i="3"/>
  <c r="F268" i="40"/>
  <c r="F199" i="40"/>
  <c r="F156" i="40"/>
  <c r="H428" i="40"/>
  <c r="F33" i="40"/>
  <c r="H111" i="40"/>
  <c r="F432" i="40"/>
  <c r="F65" i="40"/>
  <c r="F280" i="40"/>
  <c r="F184" i="40"/>
  <c r="H239" i="40"/>
  <c r="H113" i="40"/>
  <c r="F277" i="40"/>
  <c r="F355" i="40"/>
  <c r="F56" i="40"/>
  <c r="AM15" i="3"/>
  <c r="I13" i="45" s="1"/>
  <c r="H240" i="40"/>
  <c r="F442" i="40"/>
  <c r="H283" i="40"/>
  <c r="F269" i="40"/>
  <c r="F175" i="40"/>
  <c r="H231" i="40"/>
  <c r="F166" i="40"/>
  <c r="F351" i="40"/>
  <c r="F151" i="40"/>
  <c r="F237" i="40"/>
  <c r="AT22" i="3"/>
  <c r="J20" i="45" s="1"/>
  <c r="F148" i="40"/>
  <c r="F59" i="40"/>
  <c r="F343" i="40"/>
  <c r="I273" i="40"/>
  <c r="F242" i="40"/>
  <c r="H145" i="40"/>
  <c r="H132" i="40"/>
  <c r="F370" i="40"/>
  <c r="F325" i="40"/>
  <c r="H139" i="40"/>
  <c r="F152" i="40"/>
  <c r="AK22" i="3" a="1"/>
  <c r="AK22" i="3" s="1"/>
  <c r="F6" i="40"/>
  <c r="F321" i="40"/>
  <c r="I251" i="40"/>
  <c r="H464" i="40"/>
  <c r="F330" i="40"/>
  <c r="I491" i="40"/>
  <c r="F130" i="40"/>
  <c r="F197" i="40"/>
  <c r="H264" i="40"/>
  <c r="H249" i="40"/>
  <c r="M104" i="3"/>
  <c r="AA102" i="3" s="1"/>
  <c r="D102" i="3" s="1"/>
  <c r="M122" i="3" s="1"/>
  <c r="AA122" i="3" s="1"/>
  <c r="D122" i="3" s="1"/>
  <c r="H261" i="40"/>
  <c r="F192" i="40"/>
  <c r="F163" i="40"/>
  <c r="F119" i="40"/>
  <c r="H143" i="40"/>
  <c r="F157" i="40"/>
  <c r="H336" i="40"/>
  <c r="H468" i="40"/>
  <c r="H254" i="40"/>
  <c r="H19" i="40"/>
  <c r="AQ22" i="3"/>
  <c r="F181" i="40"/>
  <c r="F492" i="40"/>
  <c r="F20" i="40"/>
  <c r="H233" i="40"/>
  <c r="F7" i="40"/>
  <c r="H146" i="40"/>
  <c r="H141" i="40"/>
  <c r="H30" i="40"/>
  <c r="I490" i="40"/>
  <c r="H436" i="40"/>
  <c r="AT87" i="3"/>
  <c r="V37" i="45" s="1"/>
  <c r="F164" i="40"/>
  <c r="H449" i="40"/>
  <c r="F55" i="40"/>
  <c r="F363" i="40"/>
  <c r="F320" i="40"/>
  <c r="F40" i="40"/>
  <c r="F338" i="40"/>
  <c r="H250" i="40"/>
  <c r="F327" i="40"/>
  <c r="F364" i="40"/>
  <c r="H471" i="40"/>
  <c r="H272" i="40"/>
  <c r="AO31" i="3"/>
  <c r="AO15" i="3"/>
  <c r="AR15" i="3"/>
  <c r="K13" i="45" s="1"/>
  <c r="F299" i="40"/>
  <c r="G262" i="40"/>
  <c r="G408" i="40"/>
  <c r="G196" i="40"/>
  <c r="G319" i="40"/>
  <c r="G207" i="40"/>
  <c r="G269" i="40"/>
  <c r="G483" i="40"/>
  <c r="G303" i="40"/>
  <c r="G234" i="40"/>
  <c r="G305" i="40"/>
  <c r="G453" i="40"/>
  <c r="G265" i="40"/>
  <c r="G456" i="40"/>
  <c r="G190" i="40"/>
  <c r="G280" i="40"/>
  <c r="G360" i="40"/>
  <c r="G448" i="40"/>
  <c r="G167" i="40"/>
  <c r="G390" i="40"/>
  <c r="G256" i="40"/>
  <c r="G310" i="40"/>
  <c r="G188" i="40"/>
  <c r="G210" i="40"/>
  <c r="G485" i="40"/>
  <c r="G324" i="40"/>
  <c r="G323" i="40"/>
  <c r="G337" i="40"/>
  <c r="G449" i="40"/>
  <c r="G440" i="40"/>
  <c r="G406" i="40"/>
  <c r="G317" i="40"/>
  <c r="G380" i="40"/>
  <c r="G263" i="40"/>
  <c r="G444" i="40"/>
  <c r="G308" i="40"/>
  <c r="G330" i="40"/>
  <c r="G413" i="40"/>
  <c r="G230" i="40"/>
  <c r="G174" i="40"/>
  <c r="N111" i="3"/>
  <c r="AF112" i="3" s="1"/>
  <c r="C157" i="31" s="1"/>
  <c r="G422" i="40"/>
  <c r="G381" i="40"/>
  <c r="G399" i="40"/>
  <c r="G479" i="40"/>
  <c r="G443" i="40"/>
  <c r="G432" i="40"/>
  <c r="G465" i="40"/>
  <c r="G447" i="40"/>
  <c r="G468" i="40"/>
  <c r="G266" i="40"/>
  <c r="G302" i="40"/>
  <c r="G397" i="40"/>
  <c r="G169" i="40"/>
  <c r="G339" i="40"/>
  <c r="G197" i="40"/>
  <c r="G387" i="40"/>
  <c r="G400" i="40"/>
  <c r="G385" i="40"/>
  <c r="F398" i="40"/>
  <c r="G460" i="40"/>
  <c r="G434" i="40"/>
  <c r="F288" i="40"/>
  <c r="G333" i="40"/>
  <c r="G276" i="40"/>
  <c r="G220" i="40"/>
  <c r="G175" i="40"/>
  <c r="G247" i="40"/>
  <c r="G467" i="40"/>
  <c r="G382" i="40"/>
  <c r="G177" i="40"/>
  <c r="G325" i="40"/>
  <c r="G395" i="40"/>
  <c r="G200" i="40"/>
  <c r="G212" i="40"/>
  <c r="G278" i="40"/>
  <c r="G348" i="40"/>
  <c r="G203" i="40"/>
  <c r="G321" i="40"/>
  <c r="G478" i="40"/>
  <c r="G315" i="40"/>
  <c r="G332" i="40"/>
  <c r="G383" i="40"/>
  <c r="G232" i="40"/>
  <c r="G314" i="40"/>
  <c r="G365" i="40"/>
  <c r="G219" i="40"/>
  <c r="G195" i="40"/>
  <c r="G361" i="40"/>
  <c r="G326" i="40"/>
  <c r="G187" i="40"/>
  <c r="G311" i="40"/>
  <c r="G370" i="40"/>
  <c r="G241" i="40"/>
  <c r="G427" i="40"/>
  <c r="G386" i="40"/>
  <c r="G292" i="40"/>
  <c r="G304" i="40"/>
  <c r="G261" i="40"/>
  <c r="G490" i="40"/>
  <c r="F449" i="40"/>
  <c r="G458" i="40"/>
  <c r="G475" i="40"/>
  <c r="G209" i="40"/>
  <c r="G208" i="40"/>
  <c r="G496" i="40"/>
  <c r="G363" i="40"/>
  <c r="G426" i="40"/>
  <c r="G473" i="40"/>
  <c r="G253" i="40"/>
  <c r="G235" i="40"/>
  <c r="G242" i="40"/>
  <c r="G489" i="40"/>
  <c r="G492" i="40"/>
  <c r="G227" i="40"/>
  <c r="F295" i="40"/>
  <c r="G491" i="40"/>
  <c r="G481" i="40"/>
  <c r="G437" i="40"/>
  <c r="G457" i="40"/>
  <c r="G474" i="40"/>
  <c r="G322" i="40"/>
  <c r="G181" i="40"/>
  <c r="G273" i="40"/>
  <c r="G357" i="40"/>
  <c r="G480" i="40"/>
  <c r="G431" i="40"/>
  <c r="G327" i="40"/>
  <c r="G368" i="40"/>
  <c r="G411" i="40"/>
  <c r="F392" i="40"/>
  <c r="G307" i="40"/>
  <c r="F287" i="40"/>
  <c r="G228" i="40"/>
  <c r="G451" i="40"/>
  <c r="G409" i="40"/>
  <c r="G301" i="40"/>
  <c r="G486" i="40"/>
  <c r="G350" i="40"/>
  <c r="G240" i="40"/>
  <c r="G335" i="40"/>
  <c r="F300" i="40"/>
  <c r="G436" i="40"/>
  <c r="G246" i="40"/>
  <c r="G445" i="40"/>
  <c r="G384" i="40"/>
  <c r="G435" i="40"/>
  <c r="G402" i="40"/>
  <c r="G401" i="40"/>
  <c r="F168" i="40"/>
  <c r="G286" i="40"/>
  <c r="G293" i="40"/>
  <c r="G211" i="40"/>
  <c r="G331" i="40"/>
  <c r="G405" i="40"/>
  <c r="G403" i="40"/>
  <c r="G410" i="40"/>
  <c r="G375" i="40"/>
  <c r="G289" i="40"/>
  <c r="G254" i="40"/>
  <c r="G441" i="40"/>
  <c r="F291" i="40"/>
  <c r="G346" i="40"/>
  <c r="G268" i="40"/>
  <c r="G373" i="40"/>
  <c r="G371" i="40"/>
  <c r="G358" i="40"/>
  <c r="G377" i="40"/>
  <c r="G226" i="40"/>
  <c r="G171" i="40"/>
  <c r="G488" i="40"/>
  <c r="G366" i="40"/>
  <c r="G277" i="40"/>
  <c r="G389" i="40"/>
  <c r="G446" i="40"/>
  <c r="G417" i="40"/>
  <c r="G257" i="40"/>
  <c r="G313" i="40"/>
  <c r="G222" i="40"/>
  <c r="G424" i="40"/>
  <c r="F294" i="40"/>
  <c r="G376" i="40"/>
  <c r="G471" i="40"/>
  <c r="G194" i="40"/>
  <c r="G462" i="40"/>
  <c r="G442" i="40"/>
  <c r="G329" i="40"/>
  <c r="M115" i="3"/>
  <c r="AA116" i="3" s="1"/>
  <c r="D116" i="3" s="1"/>
  <c r="AG116" i="3" s="1"/>
  <c r="G272" i="40"/>
  <c r="G199" i="40"/>
  <c r="G419" i="40"/>
  <c r="G248" i="40"/>
  <c r="G283" i="40"/>
  <c r="G206" i="40"/>
  <c r="G205" i="40"/>
  <c r="G218" i="40"/>
  <c r="G472" i="40"/>
  <c r="G343" i="40"/>
  <c r="G238" i="40"/>
  <c r="G233" i="40"/>
  <c r="G494" i="40"/>
  <c r="G183" i="40"/>
  <c r="G170" i="40"/>
  <c r="G433" i="40"/>
  <c r="G271" i="40"/>
  <c r="G347" i="40"/>
  <c r="G223" i="40"/>
  <c r="G351" i="40"/>
  <c r="G245" i="40"/>
  <c r="G430" i="40"/>
  <c r="G355" i="40"/>
  <c r="G394" i="40"/>
  <c r="G476" i="40"/>
  <c r="G191" i="40"/>
  <c r="G309" i="40"/>
  <c r="G372" i="40"/>
  <c r="G282" i="40"/>
  <c r="G482" i="40"/>
  <c r="G344" i="40"/>
  <c r="G275" i="40"/>
  <c r="G281" i="40"/>
  <c r="G259" i="40"/>
  <c r="G454" i="40"/>
  <c r="G180" i="40"/>
  <c r="G450" i="40"/>
  <c r="G260" i="40"/>
  <c r="G407" i="40"/>
  <c r="G243" i="40"/>
  <c r="G192" i="40"/>
  <c r="G173" i="40"/>
  <c r="F298" i="40"/>
  <c r="G374" i="40"/>
  <c r="G354" i="40"/>
  <c r="G477" i="40"/>
  <c r="G328" i="40"/>
  <c r="G214" i="40"/>
  <c r="G202" i="40"/>
  <c r="G428" i="40"/>
  <c r="G264" i="40"/>
  <c r="G415" i="40"/>
  <c r="G461" i="40"/>
  <c r="G182" i="40"/>
  <c r="G464" i="40"/>
  <c r="G429" i="40"/>
  <c r="G393" i="40"/>
  <c r="G274" i="40"/>
  <c r="G420" i="40"/>
  <c r="G217" i="40"/>
  <c r="G334" i="40"/>
  <c r="G193" i="40"/>
  <c r="G285" i="40"/>
  <c r="G367" i="40"/>
  <c r="G493" i="40"/>
  <c r="G345" i="40"/>
  <c r="G353" i="40"/>
  <c r="G213" i="40"/>
  <c r="G229" i="40"/>
  <c r="G349" i="40"/>
  <c r="G404" i="40"/>
  <c r="G484" i="40"/>
  <c r="G279" i="40"/>
  <c r="G225" i="40"/>
  <c r="G421" i="40"/>
  <c r="G185" i="40"/>
  <c r="G231" i="40"/>
  <c r="G252" i="40"/>
  <c r="G184" i="40"/>
  <c r="G201" i="40"/>
  <c r="G338" i="40"/>
  <c r="G364" i="40"/>
  <c r="G414" i="40"/>
  <c r="G418" i="40"/>
  <c r="G396" i="40"/>
  <c r="G251" i="40"/>
  <c r="G284" i="40"/>
  <c r="G469" i="40"/>
  <c r="G455" i="40"/>
  <c r="G495" i="40"/>
  <c r="G189" i="40"/>
  <c r="G412" i="40"/>
  <c r="G312" i="40"/>
  <c r="G172" i="40"/>
  <c r="G239" i="40"/>
  <c r="G369" i="40"/>
  <c r="F336" i="40"/>
  <c r="G221" i="40"/>
  <c r="G416" i="40"/>
  <c r="G318" i="40"/>
  <c r="G470" i="40"/>
  <c r="G391" i="40"/>
  <c r="G179" i="40"/>
  <c r="G423" i="40"/>
  <c r="G198" i="40"/>
  <c r="G388" i="40"/>
  <c r="G352" i="40"/>
  <c r="G340" i="40"/>
  <c r="G224" i="40"/>
  <c r="G439" i="40"/>
  <c r="G459" i="40"/>
  <c r="G356" i="40"/>
  <c r="G320" i="40"/>
  <c r="G316" i="40"/>
  <c r="G250" i="40"/>
  <c r="G244" i="40"/>
  <c r="G237" i="40"/>
  <c r="G216" i="40"/>
  <c r="G438" i="40"/>
  <c r="F342" i="40"/>
  <c r="G215" i="40"/>
  <c r="G176" i="40"/>
  <c r="G487" i="40"/>
  <c r="G258" i="40"/>
  <c r="G341" i="40"/>
  <c r="G290" i="40"/>
  <c r="G186" i="40"/>
  <c r="G452" i="40"/>
  <c r="G359" i="40"/>
  <c r="G204" i="40"/>
  <c r="G267" i="40"/>
  <c r="G463" i="40"/>
  <c r="F297" i="40"/>
  <c r="G466" i="40"/>
  <c r="G425" i="40"/>
  <c r="G178" i="40"/>
  <c r="F296" i="40"/>
  <c r="G270" i="40"/>
  <c r="G236" i="40"/>
  <c r="G249" i="40"/>
  <c r="G379" i="40"/>
  <c r="G255" i="40"/>
  <c r="F306" i="40"/>
  <c r="G378" i="40"/>
  <c r="G362" i="40"/>
  <c r="AS33" i="3"/>
  <c r="AK33" i="3" a="1"/>
  <c r="AK33" i="3" s="1"/>
  <c r="M105" i="3"/>
  <c r="AA106" i="3" s="1"/>
  <c r="D106" i="3" s="1"/>
  <c r="AG106" i="3" s="1"/>
  <c r="AM70" i="3"/>
  <c r="U20" i="45" s="1"/>
  <c r="AN70" i="3"/>
  <c r="AS70" i="3"/>
  <c r="T20" i="45"/>
  <c r="AR70" i="3"/>
  <c r="AO70" i="3"/>
  <c r="H191" i="40"/>
  <c r="AT70" i="3"/>
  <c r="V20" i="45" s="1"/>
  <c r="AN33" i="3"/>
  <c r="AQ32" i="3"/>
  <c r="F49" i="40"/>
  <c r="D449" i="40"/>
  <c r="AQ33" i="3"/>
  <c r="AQ70" i="3"/>
  <c r="H417" i="40"/>
  <c r="AK70" i="3" a="1"/>
  <c r="AK70" i="3" s="1"/>
  <c r="E246" i="40"/>
  <c r="AR33" i="3"/>
  <c r="AM33" i="3"/>
  <c r="I31" i="45" s="1"/>
  <c r="AQ89" i="3"/>
  <c r="AP33" i="3"/>
  <c r="AP32" i="3"/>
  <c r="AO33" i="3"/>
  <c r="H31" i="45"/>
  <c r="D30" i="40"/>
  <c r="D249" i="40"/>
  <c r="H2" i="40"/>
  <c r="D492" i="40"/>
  <c r="D122" i="40"/>
  <c r="D9" i="40"/>
  <c r="D436" i="40"/>
  <c r="D21" i="40"/>
  <c r="H319" i="40"/>
  <c r="H45" i="45"/>
  <c r="D108" i="40"/>
  <c r="D473" i="40"/>
  <c r="AT47" i="3"/>
  <c r="J45" i="45" s="1"/>
  <c r="D78" i="40"/>
  <c r="D225" i="40"/>
  <c r="D459" i="40"/>
  <c r="D123" i="40"/>
  <c r="D80" i="40"/>
  <c r="D313" i="40"/>
  <c r="D214" i="40"/>
  <c r="D222" i="40"/>
  <c r="D401" i="40"/>
  <c r="D45" i="40"/>
  <c r="D74" i="40"/>
  <c r="D250" i="40"/>
  <c r="H183" i="40"/>
  <c r="D278" i="40"/>
  <c r="AN32" i="3"/>
  <c r="AO22" i="3"/>
  <c r="H30" i="45"/>
  <c r="F8" i="40"/>
  <c r="F247" i="40"/>
  <c r="H256" i="40"/>
  <c r="F36" i="40"/>
  <c r="H238" i="40"/>
  <c r="F9" i="40"/>
  <c r="F281" i="40"/>
  <c r="F66" i="40"/>
  <c r="F456" i="40"/>
  <c r="H437" i="40"/>
  <c r="F22" i="40"/>
  <c r="F4" i="40"/>
  <c r="H477" i="40"/>
  <c r="F316" i="40"/>
  <c r="F61" i="40"/>
  <c r="F127" i="40"/>
  <c r="F345" i="40"/>
  <c r="F333" i="40"/>
  <c r="H258" i="40"/>
  <c r="H241" i="40"/>
  <c r="F267" i="40"/>
  <c r="F153" i="40"/>
  <c r="F187" i="40"/>
  <c r="F162" i="40"/>
  <c r="AK31" i="3" a="1"/>
  <c r="AK31" i="3" s="1"/>
  <c r="H20" i="45"/>
  <c r="AO32" i="3"/>
  <c r="H142" i="40"/>
  <c r="I496" i="40"/>
  <c r="F358" i="40"/>
  <c r="F347" i="40"/>
  <c r="I285" i="40"/>
  <c r="F122" i="40"/>
  <c r="F38" i="40"/>
  <c r="H470" i="40"/>
  <c r="F337" i="40"/>
  <c r="F71" i="40"/>
  <c r="H467" i="40"/>
  <c r="F495" i="40"/>
  <c r="F332" i="40"/>
  <c r="F455" i="40"/>
  <c r="F243" i="40"/>
  <c r="F341" i="40"/>
  <c r="F445" i="40"/>
  <c r="H466" i="40"/>
  <c r="F32" i="40"/>
  <c r="F367" i="40"/>
  <c r="F322" i="40"/>
  <c r="I459" i="40"/>
  <c r="F444" i="40"/>
  <c r="H114" i="40"/>
  <c r="M116" i="3"/>
  <c r="AA114" i="3" s="1"/>
  <c r="D114" i="3" s="1"/>
  <c r="AG114" i="3" s="1"/>
  <c r="AM22" i="3"/>
  <c r="I20" i="45" s="1"/>
  <c r="AS32" i="3"/>
  <c r="F62" i="40"/>
  <c r="H29" i="40"/>
  <c r="H116" i="40"/>
  <c r="F365" i="40"/>
  <c r="F356" i="40"/>
  <c r="F200" i="40"/>
  <c r="H440" i="40"/>
  <c r="H478" i="40"/>
  <c r="H271" i="40"/>
  <c r="F454" i="40"/>
  <c r="H473" i="40"/>
  <c r="F23" i="40"/>
  <c r="F64" i="40"/>
  <c r="F67" i="40"/>
  <c r="F176" i="40"/>
  <c r="F315" i="40"/>
  <c r="F158" i="40"/>
  <c r="H427" i="40"/>
  <c r="F160" i="40"/>
  <c r="H28" i="40"/>
  <c r="F155" i="40"/>
  <c r="F70" i="40"/>
  <c r="H474" i="40"/>
  <c r="F486" i="40"/>
  <c r="AP31" i="3"/>
  <c r="AP22" i="3"/>
  <c r="F361" i="40"/>
  <c r="H263" i="40"/>
  <c r="F46" i="40"/>
  <c r="H138" i="40"/>
  <c r="F494" i="40"/>
  <c r="F360" i="40"/>
  <c r="F328" i="40"/>
  <c r="F317" i="40"/>
  <c r="H253" i="40"/>
  <c r="F68" i="40"/>
  <c r="F357" i="40"/>
  <c r="H433" i="40"/>
  <c r="H133" i="40"/>
  <c r="F24" i="40"/>
  <c r="I128" i="40"/>
  <c r="F129" i="40"/>
  <c r="H235" i="40"/>
  <c r="H462" i="40"/>
  <c r="F3" i="40"/>
  <c r="F81" i="40"/>
  <c r="F25" i="40"/>
  <c r="H257" i="40"/>
  <c r="F349" i="40"/>
  <c r="F185" i="40"/>
  <c r="AN31" i="3"/>
  <c r="F72" i="40"/>
  <c r="H463" i="40"/>
  <c r="H236" i="40"/>
  <c r="F334" i="40"/>
  <c r="F319" i="40"/>
  <c r="F487" i="40"/>
  <c r="F82" i="40"/>
  <c r="F353" i="40"/>
  <c r="F324" i="40"/>
  <c r="F366" i="40"/>
  <c r="F37" i="40"/>
  <c r="F118" i="40"/>
  <c r="F121" i="40"/>
  <c r="F58" i="40"/>
  <c r="F161" i="40"/>
  <c r="F79" i="40"/>
  <c r="F484" i="40"/>
  <c r="H439" i="40"/>
  <c r="F348" i="40"/>
  <c r="F435" i="40"/>
  <c r="F123" i="40"/>
  <c r="F57" i="40"/>
  <c r="H465" i="40"/>
  <c r="AM31" i="3"/>
  <c r="I29" i="45" s="1"/>
  <c r="AT32" i="3"/>
  <c r="J30" i="45" s="1"/>
  <c r="AP64" i="3"/>
  <c r="AT31" i="3"/>
  <c r="J29" i="45" s="1"/>
  <c r="AM32" i="3"/>
  <c r="I30" i="45" s="1"/>
  <c r="F45" i="40"/>
  <c r="H259" i="40"/>
  <c r="F278" i="40"/>
  <c r="F159" i="40"/>
  <c r="H255" i="40"/>
  <c r="F344" i="40"/>
  <c r="F482" i="40"/>
  <c r="F457" i="40"/>
  <c r="F340" i="40"/>
  <c r="F39" i="40"/>
  <c r="H472" i="40"/>
  <c r="I448" i="40"/>
  <c r="H27" i="40"/>
  <c r="I489" i="40"/>
  <c r="H475" i="40"/>
  <c r="F194" i="40"/>
  <c r="I286" i="40"/>
  <c r="F195" i="40"/>
  <c r="F196" i="40"/>
  <c r="F63" i="40"/>
  <c r="F346" i="40"/>
  <c r="F186" i="40"/>
  <c r="I284" i="40"/>
  <c r="H29" i="45"/>
  <c r="AR31" i="3"/>
  <c r="AR32" i="3"/>
  <c r="F270" i="40"/>
  <c r="F201" i="40"/>
  <c r="F339" i="40"/>
  <c r="H429" i="40"/>
  <c r="F369" i="40"/>
  <c r="I276" i="40"/>
  <c r="F180" i="40"/>
  <c r="F178" i="40"/>
  <c r="H479" i="40"/>
  <c r="H262" i="40"/>
  <c r="F177" i="40"/>
  <c r="H252" i="40"/>
  <c r="H26" i="40"/>
  <c r="F42" i="40"/>
  <c r="H446" i="40"/>
  <c r="H137" i="40"/>
  <c r="F43" i="40"/>
  <c r="F447" i="40"/>
  <c r="H115" i="40"/>
  <c r="F149" i="40"/>
  <c r="F35" i="40"/>
  <c r="H469" i="40"/>
  <c r="F5" i="40"/>
  <c r="F60" i="40"/>
  <c r="F126" i="40"/>
  <c r="H140" i="40"/>
  <c r="H135" i="40"/>
  <c r="F483" i="40"/>
  <c r="F193" i="40"/>
  <c r="F69" i="40"/>
  <c r="F189" i="40"/>
  <c r="F183" i="40"/>
  <c r="H450" i="40"/>
  <c r="F368" i="40"/>
  <c r="F452" i="40"/>
  <c r="F354" i="40"/>
  <c r="I165" i="40"/>
  <c r="F198" i="40"/>
  <c r="H430" i="40"/>
  <c r="H275" i="40"/>
  <c r="H134" i="40"/>
  <c r="H144" i="40"/>
  <c r="H265" i="40"/>
  <c r="F75" i="40"/>
  <c r="H488" i="40"/>
  <c r="H31" i="40"/>
  <c r="AK47" i="3" a="1"/>
  <c r="AK47" i="3" s="1"/>
  <c r="D438" i="40"/>
  <c r="D247" i="40"/>
  <c r="D39" i="40"/>
  <c r="D207" i="40"/>
  <c r="D474" i="40"/>
  <c r="H298" i="40"/>
  <c r="D342" i="40"/>
  <c r="D284" i="40"/>
  <c r="H400" i="40"/>
  <c r="D8" i="40"/>
  <c r="D60" i="40"/>
  <c r="D166" i="40"/>
  <c r="D475" i="40"/>
  <c r="D312" i="40"/>
  <c r="D361" i="40"/>
  <c r="D31" i="40"/>
  <c r="H385" i="40"/>
  <c r="D235" i="40"/>
  <c r="D260" i="40"/>
  <c r="D14" i="40"/>
  <c r="D24" i="40"/>
  <c r="D109" i="40"/>
  <c r="D477" i="40"/>
  <c r="D42" i="40"/>
  <c r="H316" i="40"/>
  <c r="D206" i="40"/>
  <c r="H384" i="40"/>
  <c r="D209" i="40"/>
  <c r="D3" i="40"/>
  <c r="D87" i="40"/>
  <c r="D43" i="40"/>
  <c r="D116" i="40"/>
  <c r="H328" i="40"/>
  <c r="D286" i="40"/>
  <c r="H54" i="40"/>
  <c r="D242" i="40"/>
  <c r="D179" i="40"/>
  <c r="D79" i="40"/>
  <c r="D76" i="40"/>
  <c r="D368" i="40"/>
  <c r="D184" i="40"/>
  <c r="H435" i="40"/>
  <c r="H63" i="40"/>
  <c r="D481" i="40"/>
  <c r="D196" i="40"/>
  <c r="D224" i="40"/>
  <c r="D41" i="40"/>
  <c r="H307" i="40"/>
  <c r="D105" i="40"/>
  <c r="D496" i="40"/>
  <c r="D456" i="40"/>
  <c r="D404" i="40"/>
  <c r="H50" i="40"/>
  <c r="D493" i="40"/>
  <c r="H83" i="40"/>
  <c r="H382" i="40"/>
  <c r="D349" i="40"/>
  <c r="D75" i="40"/>
  <c r="D59" i="40"/>
  <c r="D197" i="40"/>
  <c r="D57" i="40"/>
  <c r="AS79" i="3"/>
  <c r="H293" i="40"/>
  <c r="D419" i="40"/>
  <c r="D248" i="40"/>
  <c r="D236" i="40"/>
  <c r="D140" i="40"/>
  <c r="D221" i="40"/>
  <c r="C82" i="40"/>
  <c r="N104" i="3"/>
  <c r="AF102" i="3" s="1"/>
  <c r="D15" i="40"/>
  <c r="D291" i="40"/>
  <c r="D181" i="40"/>
  <c r="D178" i="40"/>
  <c r="H341" i="40"/>
  <c r="D194" i="40"/>
  <c r="D327" i="40"/>
  <c r="D439" i="40"/>
  <c r="D23" i="40"/>
  <c r="D391" i="40"/>
  <c r="D232" i="40"/>
  <c r="D440" i="40"/>
  <c r="D226" i="40"/>
  <c r="H326" i="40"/>
  <c r="D251" i="40"/>
  <c r="D28" i="40"/>
  <c r="D452" i="40"/>
  <c r="D27" i="40"/>
  <c r="D38" i="40"/>
  <c r="D285" i="40"/>
  <c r="H373" i="40"/>
  <c r="D124" i="40"/>
  <c r="H375" i="40"/>
  <c r="H287" i="40"/>
  <c r="D283" i="40"/>
  <c r="D125" i="40"/>
  <c r="D129" i="40"/>
  <c r="D472" i="40"/>
  <c r="D213" i="40"/>
  <c r="D215" i="40"/>
  <c r="D126" i="40"/>
  <c r="H311" i="40"/>
  <c r="D101" i="40"/>
  <c r="D233" i="40"/>
  <c r="D387" i="40"/>
  <c r="D158" i="40"/>
  <c r="D198" i="40"/>
  <c r="H403" i="40"/>
  <c r="H376" i="40"/>
  <c r="D37" i="40"/>
  <c r="D425" i="40"/>
  <c r="D103" i="40"/>
  <c r="D245" i="40"/>
  <c r="D138" i="40"/>
  <c r="D85" i="40"/>
  <c r="D106" i="40"/>
  <c r="D127" i="40"/>
  <c r="H299" i="40"/>
  <c r="D82" i="40"/>
  <c r="D264" i="40"/>
  <c r="D73" i="40"/>
  <c r="D388" i="40"/>
  <c r="D202" i="40"/>
  <c r="D177" i="40"/>
  <c r="D418" i="40"/>
  <c r="D370" i="40"/>
  <c r="H397" i="40"/>
  <c r="D180" i="40"/>
  <c r="D421" i="40"/>
  <c r="D333" i="40"/>
  <c r="D422" i="40"/>
  <c r="D227" i="40"/>
  <c r="D137" i="40"/>
  <c r="H305" i="40"/>
  <c r="D11" i="40"/>
  <c r="D258" i="40"/>
  <c r="D433" i="40"/>
  <c r="AM47" i="3"/>
  <c r="I45" i="45" s="1"/>
  <c r="AO96" i="3"/>
  <c r="D263" i="40"/>
  <c r="D104" i="40"/>
  <c r="D212" i="40"/>
  <c r="D417" i="40"/>
  <c r="H203" i="40"/>
  <c r="H434" i="40"/>
  <c r="D277" i="40"/>
  <c r="H432" i="40"/>
  <c r="D131" i="40"/>
  <c r="H91" i="40"/>
  <c r="D266" i="40"/>
  <c r="D420" i="40"/>
  <c r="H94" i="40"/>
  <c r="D185" i="40"/>
  <c r="H55" i="40"/>
  <c r="D282" i="40"/>
  <c r="H320" i="40"/>
  <c r="D366" i="40"/>
  <c r="D143" i="40"/>
  <c r="D234" i="40"/>
  <c r="D7" i="40"/>
  <c r="D160" i="40"/>
  <c r="D19" i="40"/>
  <c r="D200" i="40"/>
  <c r="AP79" i="3"/>
  <c r="D335" i="40"/>
  <c r="AN47" i="3"/>
  <c r="AS96" i="3"/>
  <c r="W46" i="45" s="1"/>
  <c r="D330" i="40"/>
  <c r="D86" i="40"/>
  <c r="H92" i="40"/>
  <c r="D193" i="40"/>
  <c r="H329" i="40"/>
  <c r="H64" i="40"/>
  <c r="D389" i="40"/>
  <c r="D174" i="40"/>
  <c r="D65" i="40"/>
  <c r="D281" i="40"/>
  <c r="D297" i="40"/>
  <c r="D44" i="40"/>
  <c r="D230" i="40"/>
  <c r="D10" i="40"/>
  <c r="D130" i="40"/>
  <c r="D205" i="40"/>
  <c r="D163" i="40"/>
  <c r="D279" i="40"/>
  <c r="D17" i="40"/>
  <c r="D460" i="40"/>
  <c r="D257" i="40"/>
  <c r="D390" i="40"/>
  <c r="H51" i="40"/>
  <c r="H168" i="40"/>
  <c r="D145" i="40"/>
  <c r="AP47" i="3"/>
  <c r="AM96" i="3"/>
  <c r="U46" i="45" s="1"/>
  <c r="D495" i="40"/>
  <c r="D141" i="40"/>
  <c r="D6" i="40"/>
  <c r="D112" i="40"/>
  <c r="D113" i="40"/>
  <c r="D40" i="40"/>
  <c r="H344" i="40"/>
  <c r="D398" i="40"/>
  <c r="H296" i="40"/>
  <c r="D52" i="40"/>
  <c r="D208" i="40"/>
  <c r="D362" i="40"/>
  <c r="D89" i="40"/>
  <c r="D18" i="40"/>
  <c r="D458" i="40"/>
  <c r="D171" i="40"/>
  <c r="D405" i="40"/>
  <c r="D243" i="40"/>
  <c r="D187" i="40"/>
  <c r="H292" i="40"/>
  <c r="H175" i="40"/>
  <c r="D139" i="40"/>
  <c r="D309" i="40"/>
  <c r="H295" i="40"/>
  <c r="AS47" i="3"/>
  <c r="K45" i="45" s="1"/>
  <c r="AT96" i="3"/>
  <c r="V46" i="45" s="1"/>
  <c r="H167" i="40"/>
  <c r="D455" i="40"/>
  <c r="D29" i="40"/>
  <c r="D246" i="40"/>
  <c r="D386" i="40"/>
  <c r="H406" i="40"/>
  <c r="D186" i="40"/>
  <c r="D165" i="40"/>
  <c r="D164" i="40"/>
  <c r="D365" i="40"/>
  <c r="D195" i="40"/>
  <c r="D110" i="40"/>
  <c r="D159" i="40"/>
  <c r="D46" i="40"/>
  <c r="D306" i="40"/>
  <c r="H53" i="40"/>
  <c r="D228" i="40"/>
  <c r="D58" i="40"/>
  <c r="H372" i="40"/>
  <c r="D115" i="40"/>
  <c r="D265" i="40"/>
  <c r="H346" i="40"/>
  <c r="D88" i="40"/>
  <c r="D478" i="40"/>
  <c r="H210" i="40"/>
  <c r="AQ47" i="3"/>
  <c r="D437" i="40"/>
  <c r="D494" i="40"/>
  <c r="D345" i="40"/>
  <c r="D374" i="40"/>
  <c r="H399" i="40"/>
  <c r="H343" i="40"/>
  <c r="D229" i="40"/>
  <c r="H48" i="40"/>
  <c r="D424" i="40"/>
  <c r="D22" i="40"/>
  <c r="H402" i="40"/>
  <c r="D334" i="40"/>
  <c r="D318" i="40"/>
  <c r="D364" i="40"/>
  <c r="H4" i="40"/>
  <c r="D453" i="40"/>
  <c r="D457" i="40"/>
  <c r="D426" i="40"/>
  <c r="D173" i="40"/>
  <c r="H350" i="40"/>
  <c r="H12" i="40"/>
  <c r="H211" i="40"/>
  <c r="D16" i="40"/>
  <c r="D144" i="40"/>
  <c r="D367" i="40"/>
  <c r="D332" i="40"/>
  <c r="H95" i="40"/>
  <c r="D157" i="40"/>
  <c r="D331" i="40"/>
  <c r="H47" i="40"/>
  <c r="H317" i="40"/>
  <c r="D93" i="40"/>
  <c r="D369" i="40"/>
  <c r="D142" i="40"/>
  <c r="H289" i="40"/>
  <c r="H347" i="40"/>
  <c r="H310" i="40"/>
  <c r="D128" i="40"/>
  <c r="D476" i="40"/>
  <c r="D102" i="40"/>
  <c r="D77" i="40"/>
  <c r="D262" i="40"/>
  <c r="D199" i="40"/>
  <c r="D454" i="40"/>
  <c r="D280" i="40"/>
  <c r="D259" i="40"/>
  <c r="D25" i="40"/>
  <c r="AO47" i="3"/>
  <c r="H314" i="40"/>
  <c r="H308" i="40"/>
  <c r="D107" i="40"/>
  <c r="D441" i="40"/>
  <c r="D348" i="40"/>
  <c r="D223" i="40"/>
  <c r="D162" i="40"/>
  <c r="D172" i="40"/>
  <c r="D114" i="40"/>
  <c r="D423" i="40"/>
  <c r="H66" i="40"/>
  <c r="D480" i="40"/>
  <c r="D61" i="40"/>
  <c r="H67" i="40"/>
  <c r="D461" i="40"/>
  <c r="D161" i="40"/>
  <c r="D146" i="40"/>
  <c r="D363" i="40"/>
  <c r="D201" i="40"/>
  <c r="D261" i="40"/>
  <c r="D479" i="40"/>
  <c r="D383" i="40"/>
  <c r="H290" i="40"/>
  <c r="C292" i="40"/>
  <c r="C111" i="40"/>
  <c r="H339" i="40"/>
  <c r="C87" i="40"/>
  <c r="C488" i="40"/>
  <c r="G67" i="40"/>
  <c r="G15" i="40"/>
  <c r="AM24" i="3"/>
  <c r="I22" i="45" s="1"/>
  <c r="H304" i="40"/>
  <c r="C459" i="40"/>
  <c r="C373" i="40"/>
  <c r="G118" i="40"/>
  <c r="J146" i="40"/>
  <c r="C439" i="40"/>
  <c r="C335" i="40"/>
  <c r="C228" i="40"/>
  <c r="G81" i="40"/>
  <c r="C256" i="40"/>
  <c r="C78" i="40"/>
  <c r="C55" i="40"/>
  <c r="G92" i="40"/>
  <c r="G141" i="40"/>
  <c r="C107" i="40"/>
  <c r="G100" i="40"/>
  <c r="AQ16" i="3"/>
  <c r="AK16" i="3" a="1"/>
  <c r="AK16" i="3" s="1"/>
  <c r="C412" i="40"/>
  <c r="C448" i="40"/>
  <c r="H90" i="40"/>
  <c r="AN16" i="3"/>
  <c r="AK48" i="3" a="1"/>
  <c r="AK48" i="3" s="1"/>
  <c r="C217" i="40"/>
  <c r="C233" i="40"/>
  <c r="C481" i="40"/>
  <c r="AR48" i="3"/>
  <c r="AA9" i="45"/>
  <c r="C218" i="40"/>
  <c r="C375" i="40"/>
  <c r="H213" i="40"/>
  <c r="C283" i="40"/>
  <c r="AM55" i="3"/>
  <c r="U5" i="45" s="1"/>
  <c r="AQ63" i="3"/>
  <c r="G97" i="40"/>
  <c r="AP63" i="3"/>
  <c r="C284" i="40"/>
  <c r="H172" i="40"/>
  <c r="G121" i="40"/>
  <c r="H302" i="40"/>
  <c r="AN55" i="3"/>
  <c r="M109" i="3"/>
  <c r="AA110" i="3" s="1"/>
  <c r="AA21" i="45" s="1"/>
  <c r="AR88" i="3"/>
  <c r="W38" i="45" s="1"/>
  <c r="C230" i="40"/>
  <c r="G120" i="40"/>
  <c r="C203" i="40"/>
  <c r="AT23" i="3"/>
  <c r="J21" i="45" s="1"/>
  <c r="AT88" i="3"/>
  <c r="V38" i="45" s="1"/>
  <c r="H47" i="45"/>
  <c r="G136" i="40"/>
  <c r="H182" i="40"/>
  <c r="G95" i="40"/>
  <c r="G129" i="40"/>
  <c r="AP49" i="3"/>
  <c r="AO88" i="3"/>
  <c r="AS49" i="3"/>
  <c r="AP24" i="3"/>
  <c r="T38" i="45"/>
  <c r="AP88" i="3"/>
  <c r="AQ49" i="3"/>
  <c r="AQ24" i="3"/>
  <c r="AS73" i="3"/>
  <c r="AK88" i="3" a="1"/>
  <c r="AK88" i="3" s="1"/>
  <c r="AN49" i="3"/>
  <c r="AR24" i="3"/>
  <c r="AK73" i="3" a="1"/>
  <c r="AK73" i="3" s="1"/>
  <c r="G297" i="40"/>
  <c r="AN88" i="3"/>
  <c r="AK49" i="3" a="1"/>
  <c r="AK49" i="3" s="1"/>
  <c r="AO24" i="3"/>
  <c r="AR63" i="3"/>
  <c r="H22" i="45"/>
  <c r="I40" i="40"/>
  <c r="AQ88" i="3"/>
  <c r="AO49" i="3"/>
  <c r="AT24" i="3"/>
  <c r="J22" i="45" s="1"/>
  <c r="AS63" i="3"/>
  <c r="J319" i="40"/>
  <c r="AM88" i="3"/>
  <c r="U38" i="45" s="1"/>
  <c r="AS23" i="3"/>
  <c r="AR49" i="3"/>
  <c r="AM63" i="3"/>
  <c r="U13" i="45" s="1"/>
  <c r="AT49" i="3"/>
  <c r="J47" i="45" s="1"/>
  <c r="E172" i="40"/>
  <c r="AP23" i="3"/>
  <c r="N114" i="3"/>
  <c r="AF115" i="3" s="1"/>
  <c r="C160" i="31" s="1"/>
  <c r="AK63" i="3" a="1"/>
  <c r="AK63" i="3" s="1"/>
  <c r="AO23" i="3"/>
  <c r="T13" i="45"/>
  <c r="G336" i="40"/>
  <c r="E12" i="40"/>
  <c r="AN24" i="3"/>
  <c r="J358" i="40"/>
  <c r="H21" i="45"/>
  <c r="AS24" i="3"/>
  <c r="AS48" i="3"/>
  <c r="AT63" i="3"/>
  <c r="V13" i="45" s="1"/>
  <c r="AO63" i="3"/>
  <c r="AT79" i="3"/>
  <c r="V29" i="45" s="1"/>
  <c r="AO48" i="3"/>
  <c r="J94" i="40"/>
  <c r="G62" i="40"/>
  <c r="J439" i="40"/>
  <c r="I334" i="40"/>
  <c r="N103" i="3"/>
  <c r="AF104" i="3" s="1"/>
  <c r="AA13" i="45" s="1"/>
  <c r="F102" i="40"/>
  <c r="AN48" i="3"/>
  <c r="C280" i="40"/>
  <c r="J298" i="40"/>
  <c r="J235" i="40"/>
  <c r="J154" i="40"/>
  <c r="E3" i="40"/>
  <c r="AN79" i="3"/>
  <c r="AP95" i="3"/>
  <c r="AK23" i="3" a="1"/>
  <c r="AK23" i="3" s="1"/>
  <c r="F232" i="40"/>
  <c r="F236" i="40"/>
  <c r="AQ73" i="3"/>
  <c r="C152" i="40"/>
  <c r="F396" i="40"/>
  <c r="AO95" i="3"/>
  <c r="AR79" i="3"/>
  <c r="F406" i="40"/>
  <c r="AP57" i="3"/>
  <c r="AO73" i="3"/>
  <c r="AM79" i="3"/>
  <c r="U29" i="45" s="1"/>
  <c r="F98" i="40"/>
  <c r="AM73" i="3"/>
  <c r="U23" i="45" s="1"/>
  <c r="E14" i="40"/>
  <c r="D302" i="40"/>
  <c r="F429" i="40"/>
  <c r="E243" i="40"/>
  <c r="J160" i="40"/>
  <c r="I31" i="40"/>
  <c r="AQ79" i="3"/>
  <c r="F205" i="40"/>
  <c r="H46" i="45"/>
  <c r="AR73" i="3"/>
  <c r="N112" i="3"/>
  <c r="AF111" i="3" s="1"/>
  <c r="AA19" i="45" s="1"/>
  <c r="AM23" i="3"/>
  <c r="I21" i="45" s="1"/>
  <c r="C282" i="40"/>
  <c r="AM48" i="3"/>
  <c r="I46" i="45" s="1"/>
  <c r="AT73" i="3"/>
  <c r="V23" i="45" s="1"/>
  <c r="F256" i="40"/>
  <c r="C34" i="40"/>
  <c r="J416" i="40"/>
  <c r="J103" i="40"/>
  <c r="D134" i="40"/>
  <c r="I396" i="40"/>
  <c r="I196" i="40"/>
  <c r="G138" i="40"/>
  <c r="C327" i="40"/>
  <c r="E169" i="40"/>
  <c r="J200" i="40"/>
  <c r="E239" i="40"/>
  <c r="T29" i="45"/>
  <c r="AR23" i="3"/>
  <c r="F412" i="40"/>
  <c r="AT48" i="3"/>
  <c r="J46" i="45" s="1"/>
  <c r="T23" i="45"/>
  <c r="E210" i="40"/>
  <c r="J71" i="40"/>
  <c r="I220" i="40"/>
  <c r="AO79" i="3"/>
  <c r="AN23" i="3"/>
  <c r="F496" i="40"/>
  <c r="AQ48" i="3"/>
  <c r="AP73" i="3"/>
  <c r="I250" i="40"/>
  <c r="C37" i="40"/>
  <c r="J360" i="40"/>
  <c r="I145" i="40"/>
  <c r="J115" i="40"/>
  <c r="I100" i="40"/>
  <c r="G84" i="40"/>
  <c r="C453" i="40"/>
  <c r="H348" i="40"/>
  <c r="H404" i="40"/>
  <c r="C180" i="40"/>
  <c r="C272" i="40"/>
  <c r="G28" i="40"/>
  <c r="H215" i="40"/>
  <c r="H396" i="40"/>
  <c r="C441" i="40"/>
  <c r="C59" i="40"/>
  <c r="C314" i="40"/>
  <c r="C360" i="40"/>
  <c r="G134" i="40"/>
  <c r="H184" i="40"/>
  <c r="C428" i="40"/>
  <c r="C436" i="40"/>
  <c r="H214" i="40"/>
  <c r="G5" i="40"/>
  <c r="C491" i="40"/>
  <c r="N116" i="3"/>
  <c r="AF114" i="3" s="1"/>
  <c r="G2" i="40"/>
  <c r="G155" i="40"/>
  <c r="C113" i="40"/>
  <c r="C275" i="40"/>
  <c r="G119" i="40"/>
  <c r="H345" i="40"/>
  <c r="C271" i="40"/>
  <c r="G13" i="40"/>
  <c r="C286" i="40"/>
  <c r="G45" i="40"/>
  <c r="H309" i="40"/>
  <c r="C274" i="40"/>
  <c r="C175" i="40"/>
  <c r="C229" i="40"/>
  <c r="H374" i="40"/>
  <c r="E19" i="40"/>
  <c r="I457" i="40"/>
  <c r="I174" i="40"/>
  <c r="J144" i="40"/>
  <c r="G288" i="40"/>
  <c r="E5" i="40"/>
  <c r="J420" i="40"/>
  <c r="C3" i="40"/>
  <c r="C429" i="40"/>
  <c r="G51" i="40"/>
  <c r="C440" i="40"/>
  <c r="H405" i="40"/>
  <c r="C143" i="40"/>
  <c r="C116" i="40"/>
  <c r="H65" i="40"/>
  <c r="G46" i="40"/>
  <c r="C225" i="40"/>
  <c r="C84" i="40"/>
  <c r="C378" i="40"/>
  <c r="C346" i="40"/>
  <c r="H349" i="40"/>
  <c r="H169" i="40"/>
  <c r="C359" i="40"/>
  <c r="G296" i="40"/>
  <c r="C198" i="40"/>
  <c r="G8" i="40"/>
  <c r="C192" i="40"/>
  <c r="C253" i="40"/>
  <c r="C496" i="40"/>
  <c r="G298" i="40"/>
  <c r="C176" i="40"/>
  <c r="AQ55" i="3"/>
  <c r="BF60" i="3"/>
  <c r="BE60" i="3" s="1"/>
  <c r="BR60" i="3" s="1"/>
  <c r="G24" i="40"/>
  <c r="C47" i="40"/>
  <c r="G20" i="40"/>
  <c r="C317" i="40"/>
  <c r="C273" i="40"/>
  <c r="G72" i="40"/>
  <c r="C79" i="40"/>
  <c r="G29" i="40"/>
  <c r="J247" i="40"/>
  <c r="G48" i="40"/>
  <c r="C88" i="40"/>
  <c r="C325" i="40"/>
  <c r="G166" i="40"/>
  <c r="C235" i="40"/>
  <c r="C431" i="40"/>
  <c r="C248" i="40"/>
  <c r="C471" i="40"/>
  <c r="G36" i="40"/>
  <c r="H340" i="40"/>
  <c r="C415" i="40"/>
  <c r="C165" i="40"/>
  <c r="C379" i="40"/>
  <c r="C330" i="40"/>
  <c r="H186" i="40"/>
  <c r="C83" i="40"/>
  <c r="C334" i="40"/>
  <c r="C110" i="40"/>
  <c r="G153" i="40"/>
  <c r="G34" i="40"/>
  <c r="AT97" i="3"/>
  <c r="V47" i="45" s="1"/>
  <c r="AP55" i="3"/>
  <c r="AS30" i="3"/>
  <c r="T47" i="45"/>
  <c r="I486" i="40"/>
  <c r="E207" i="40"/>
  <c r="J60" i="40"/>
  <c r="C321" i="40"/>
  <c r="D352" i="40"/>
  <c r="E16" i="40"/>
  <c r="C383" i="40"/>
  <c r="C178" i="40"/>
  <c r="C231" i="40"/>
  <c r="C266" i="40"/>
  <c r="C234" i="40"/>
  <c r="C451" i="40"/>
  <c r="C190" i="40"/>
  <c r="C246" i="40"/>
  <c r="C469" i="40"/>
  <c r="G44" i="40"/>
  <c r="G126" i="40"/>
  <c r="C357" i="40"/>
  <c r="C200" i="40"/>
  <c r="C322" i="40"/>
  <c r="C413" i="40"/>
  <c r="C310" i="40"/>
  <c r="C323" i="40"/>
  <c r="G130" i="40"/>
  <c r="H187" i="40"/>
  <c r="H93" i="40"/>
  <c r="G152" i="40"/>
  <c r="G66" i="40"/>
  <c r="C189" i="40"/>
  <c r="C142" i="40"/>
  <c r="AO97" i="3"/>
  <c r="T5" i="45"/>
  <c r="AO30" i="3"/>
  <c r="C438" i="40"/>
  <c r="C425" i="40"/>
  <c r="C249" i="40"/>
  <c r="C331" i="40"/>
  <c r="C350" i="40"/>
  <c r="H185" i="40"/>
  <c r="G105" i="40"/>
  <c r="G7" i="40"/>
  <c r="AT55" i="3"/>
  <c r="V5" i="45" s="1"/>
  <c r="C389" i="40"/>
  <c r="AQ97" i="3"/>
  <c r="AR55" i="3"/>
  <c r="W5" i="45" s="1"/>
  <c r="AM30" i="3"/>
  <c r="I28" i="45" s="1"/>
  <c r="C388" i="40"/>
  <c r="H171" i="40"/>
  <c r="G299" i="40"/>
  <c r="G71" i="40"/>
  <c r="G109" i="40"/>
  <c r="C61" i="40"/>
  <c r="C450" i="40"/>
  <c r="AR30" i="3"/>
  <c r="C403" i="40"/>
  <c r="C201" i="40"/>
  <c r="C86" i="40"/>
  <c r="C291" i="40"/>
  <c r="C204" i="40"/>
  <c r="H393" i="40"/>
  <c r="C264" i="40"/>
  <c r="C489" i="40"/>
  <c r="C11" i="40"/>
  <c r="C250" i="40"/>
  <c r="G80" i="40"/>
  <c r="C261" i="40"/>
  <c r="C115" i="40"/>
  <c r="H315" i="40"/>
  <c r="G31" i="40"/>
  <c r="C426" i="40"/>
  <c r="C386" i="40"/>
  <c r="C19" i="40"/>
  <c r="C355" i="40"/>
  <c r="G16" i="40"/>
  <c r="H52" i="40"/>
  <c r="D323" i="40"/>
  <c r="J255" i="40"/>
  <c r="J191" i="40"/>
  <c r="E213" i="40"/>
  <c r="J449" i="40"/>
  <c r="J389" i="40"/>
  <c r="I365" i="40"/>
  <c r="H173" i="40"/>
  <c r="C128" i="40"/>
  <c r="C390" i="40"/>
  <c r="H294" i="40"/>
  <c r="C207" i="40"/>
  <c r="G144" i="40"/>
  <c r="C146" i="40"/>
  <c r="G133" i="40"/>
  <c r="C367" i="40"/>
  <c r="H62" i="40"/>
  <c r="C466" i="40"/>
  <c r="G145" i="40"/>
  <c r="C238" i="40"/>
  <c r="C324" i="40"/>
  <c r="C197" i="40"/>
  <c r="H313" i="40"/>
  <c r="C356" i="40"/>
  <c r="G17" i="40"/>
  <c r="H312" i="40"/>
  <c r="C285" i="40"/>
  <c r="C241" i="40"/>
  <c r="C424" i="40"/>
  <c r="G164" i="40"/>
  <c r="G18" i="40"/>
  <c r="AP97" i="3"/>
  <c r="AO55" i="3"/>
  <c r="AT30" i="3"/>
  <c r="J28" i="45" s="1"/>
  <c r="G168" i="40"/>
  <c r="C467" i="40"/>
  <c r="G91" i="40"/>
  <c r="J375" i="40"/>
  <c r="G114" i="40"/>
  <c r="E216" i="40"/>
  <c r="I265" i="40"/>
  <c r="G94" i="40"/>
  <c r="I95" i="40"/>
  <c r="I435" i="40"/>
  <c r="J82" i="40"/>
  <c r="G111" i="40"/>
  <c r="E222" i="40"/>
  <c r="G87" i="40"/>
  <c r="I161" i="40"/>
  <c r="C293" i="40"/>
  <c r="C219" i="40"/>
  <c r="C380" i="40"/>
  <c r="G43" i="40"/>
  <c r="H303" i="40"/>
  <c r="C167" i="40"/>
  <c r="C437" i="40"/>
  <c r="C58" i="40"/>
  <c r="C236" i="40"/>
  <c r="C358" i="40"/>
  <c r="C411" i="40"/>
  <c r="G108" i="40"/>
  <c r="C208" i="40"/>
  <c r="C320" i="40"/>
  <c r="G154" i="40"/>
  <c r="C430" i="40"/>
  <c r="H338" i="40"/>
  <c r="C311" i="40"/>
  <c r="C376" i="40"/>
  <c r="G33" i="40"/>
  <c r="H212" i="40"/>
  <c r="C468" i="40"/>
  <c r="C333" i="40"/>
  <c r="C114" i="40"/>
  <c r="AM97" i="3"/>
  <c r="U47" i="45" s="1"/>
  <c r="AK55" i="3" a="1"/>
  <c r="AK55" i="3" s="1"/>
  <c r="AS57" i="3"/>
  <c r="AQ30" i="3"/>
  <c r="J149" i="40"/>
  <c r="I465" i="40"/>
  <c r="J404" i="40"/>
  <c r="J228" i="40"/>
  <c r="E176" i="40"/>
  <c r="J286" i="40"/>
  <c r="E23" i="40"/>
  <c r="J307" i="40"/>
  <c r="E182" i="40"/>
  <c r="E218" i="40"/>
  <c r="E168" i="40"/>
  <c r="I25" i="40"/>
  <c r="E26" i="40"/>
  <c r="J414" i="40"/>
  <c r="I376" i="40"/>
  <c r="I224" i="40"/>
  <c r="H301" i="40"/>
  <c r="C255" i="40"/>
  <c r="C265" i="40"/>
  <c r="G156" i="40"/>
  <c r="C251" i="40"/>
  <c r="C470" i="40"/>
  <c r="G26" i="40"/>
  <c r="C381" i="40"/>
  <c r="C461" i="40"/>
  <c r="H395" i="40"/>
  <c r="G30" i="40"/>
  <c r="G98" i="40"/>
  <c r="C56" i="40"/>
  <c r="G163" i="40"/>
  <c r="C191" i="40"/>
  <c r="C179" i="40"/>
  <c r="G41" i="40"/>
  <c r="H318" i="40"/>
  <c r="C131" i="40"/>
  <c r="C387" i="40"/>
  <c r="C406" i="40"/>
  <c r="G42" i="40"/>
  <c r="C220" i="40"/>
  <c r="C226" i="40"/>
  <c r="AR97" i="3"/>
  <c r="AN57" i="3"/>
  <c r="AP30" i="3"/>
  <c r="C276" i="40"/>
  <c r="C370" i="40"/>
  <c r="C414" i="40"/>
  <c r="C490" i="40"/>
  <c r="C369" i="40"/>
  <c r="H401" i="40"/>
  <c r="AS97" i="3"/>
  <c r="AK30" i="3" a="1"/>
  <c r="AK30" i="3" s="1"/>
  <c r="I329" i="40"/>
  <c r="J230" i="40"/>
  <c r="I136" i="40"/>
  <c r="G294" i="40"/>
  <c r="G398" i="40"/>
  <c r="I299" i="40"/>
  <c r="G23" i="40"/>
  <c r="C262" i="40"/>
  <c r="C106" i="40"/>
  <c r="C202" i="40"/>
  <c r="C239" i="40"/>
  <c r="G12" i="40"/>
  <c r="C391" i="40"/>
  <c r="H394" i="40"/>
  <c r="C347" i="40"/>
  <c r="C89" i="40"/>
  <c r="H174" i="40"/>
  <c r="C181" i="40"/>
  <c r="C240" i="40"/>
  <c r="C460" i="40"/>
  <c r="C479" i="40"/>
  <c r="G54" i="40"/>
  <c r="G99" i="40"/>
  <c r="H297" i="40"/>
  <c r="G70" i="40"/>
  <c r="C416" i="40"/>
  <c r="C290" i="40"/>
  <c r="G53" i="40"/>
  <c r="G135" i="40"/>
  <c r="C368" i="40"/>
  <c r="AN97" i="3"/>
  <c r="T7" i="45"/>
  <c r="AN30" i="3"/>
  <c r="H49" i="40"/>
  <c r="G69" i="40"/>
  <c r="J447" i="40"/>
  <c r="H337" i="40"/>
  <c r="C206" i="40"/>
  <c r="C254" i="40"/>
  <c r="C423" i="40"/>
  <c r="C199" i="40"/>
  <c r="C263" i="40"/>
  <c r="G4" i="40"/>
  <c r="G77" i="40"/>
  <c r="H371" i="40"/>
  <c r="C60" i="40"/>
  <c r="G151" i="40"/>
  <c r="C332" i="40"/>
  <c r="C449" i="40"/>
  <c r="C288" i="40"/>
  <c r="G10" i="40"/>
  <c r="C209" i="40"/>
  <c r="G35" i="40"/>
  <c r="G25" i="40"/>
  <c r="G9" i="40"/>
  <c r="C402" i="40"/>
  <c r="C478" i="40"/>
  <c r="G64" i="40"/>
  <c r="G22" i="40"/>
  <c r="G127" i="40"/>
  <c r="C227" i="40"/>
  <c r="J458" i="40"/>
  <c r="C446" i="40"/>
  <c r="C319" i="40"/>
  <c r="C480" i="40"/>
  <c r="C287" i="40"/>
  <c r="C119" i="40"/>
  <c r="C268" i="40"/>
  <c r="C118" i="40"/>
  <c r="F372" i="40"/>
  <c r="E98" i="40"/>
  <c r="AM14" i="3"/>
  <c r="I12" i="45" s="1"/>
  <c r="F401" i="40"/>
  <c r="F389" i="40"/>
  <c r="F438" i="40"/>
  <c r="E317" i="40"/>
  <c r="F374" i="40"/>
  <c r="C147" i="40"/>
  <c r="F225" i="40"/>
  <c r="E302" i="40"/>
  <c r="AS14" i="3"/>
  <c r="F423" i="40"/>
  <c r="F441" i="40"/>
  <c r="C487" i="40"/>
  <c r="E319" i="40"/>
  <c r="AN14" i="3"/>
  <c r="F424" i="40"/>
  <c r="C247" i="40"/>
  <c r="F217" i="40"/>
  <c r="E354" i="40"/>
  <c r="F223" i="40"/>
  <c r="C166" i="40"/>
  <c r="F472" i="40"/>
  <c r="F16" i="40"/>
  <c r="F211" i="40"/>
  <c r="F250" i="40"/>
  <c r="F390" i="40"/>
  <c r="C43" i="40"/>
  <c r="C44" i="40"/>
  <c r="AM38" i="3"/>
  <c r="I36" i="45" s="1"/>
  <c r="F91" i="40"/>
  <c r="F476" i="40"/>
  <c r="F27" i="40"/>
  <c r="E481" i="40"/>
  <c r="E496" i="40"/>
  <c r="AR14" i="3"/>
  <c r="E112" i="40"/>
  <c r="M113" i="3"/>
  <c r="AA113" i="3" s="1"/>
  <c r="D113" i="3" s="1"/>
  <c r="AG113" i="3" s="1"/>
  <c r="E136" i="40"/>
  <c r="AK14" i="3" a="1"/>
  <c r="AK14" i="3" s="1"/>
  <c r="AN38" i="3"/>
  <c r="E370" i="40"/>
  <c r="H12" i="45"/>
  <c r="E375" i="40"/>
  <c r="AQ38" i="3"/>
  <c r="AO38" i="3"/>
  <c r="E463" i="40"/>
  <c r="E155" i="40"/>
  <c r="E404" i="40"/>
  <c r="E439" i="40"/>
  <c r="AR38" i="3"/>
  <c r="AS38" i="3"/>
  <c r="AK38" i="3" a="1"/>
  <c r="AK38" i="3" s="1"/>
  <c r="E65" i="40"/>
  <c r="E89" i="40"/>
  <c r="E420" i="40"/>
  <c r="E92" i="40"/>
  <c r="AQ14" i="3"/>
  <c r="H36" i="45"/>
  <c r="E349" i="40"/>
  <c r="E391" i="40"/>
  <c r="AO14" i="3"/>
  <c r="AP14" i="3"/>
  <c r="AP38" i="3"/>
  <c r="M102" i="3"/>
  <c r="AA103" i="3" s="1"/>
  <c r="D103" i="3" s="1"/>
  <c r="AG103" i="3" s="1"/>
  <c r="E315" i="40"/>
  <c r="E310" i="40"/>
  <c r="E478" i="40"/>
  <c r="E417" i="40"/>
  <c r="E296" i="40"/>
  <c r="E71" i="40"/>
  <c r="F143" i="40"/>
  <c r="F399" i="40"/>
  <c r="C130" i="40"/>
  <c r="F110" i="40"/>
  <c r="C163" i="40"/>
  <c r="C151" i="40"/>
  <c r="C161" i="40"/>
  <c r="F165" i="40"/>
  <c r="F460" i="40"/>
  <c r="F259" i="40"/>
  <c r="F251" i="40"/>
  <c r="C444" i="40"/>
  <c r="C159" i="40"/>
  <c r="C267" i="40"/>
  <c r="F462" i="40"/>
  <c r="F231" i="40"/>
  <c r="F207" i="40"/>
  <c r="F203" i="40"/>
  <c r="C32" i="40"/>
  <c r="C23" i="40"/>
  <c r="F234" i="40"/>
  <c r="F248" i="40"/>
  <c r="F275" i="40"/>
  <c r="F226" i="40"/>
  <c r="AM16" i="3"/>
  <c r="I14" i="45" s="1"/>
  <c r="E438" i="40"/>
  <c r="E389" i="40"/>
  <c r="E132" i="40"/>
  <c r="E433" i="40"/>
  <c r="E459" i="40"/>
  <c r="E434" i="40"/>
  <c r="E350" i="40"/>
  <c r="E444" i="40"/>
  <c r="E405" i="40"/>
  <c r="E322" i="40"/>
  <c r="E123" i="40"/>
  <c r="E441" i="40"/>
  <c r="E84" i="40"/>
  <c r="E144" i="40"/>
  <c r="E450" i="40"/>
  <c r="E454" i="40"/>
  <c r="E146" i="40"/>
  <c r="E291" i="40"/>
  <c r="E82" i="40"/>
  <c r="E326" i="40"/>
  <c r="E423" i="40"/>
  <c r="E377" i="40"/>
  <c r="E386" i="40"/>
  <c r="E362" i="40"/>
  <c r="E124" i="40"/>
  <c r="F224" i="40"/>
  <c r="C21" i="40"/>
  <c r="E367" i="40"/>
  <c r="E376" i="40"/>
  <c r="E447" i="40"/>
  <c r="F439" i="40"/>
  <c r="F261" i="40"/>
  <c r="F89" i="40"/>
  <c r="F395" i="40"/>
  <c r="F421" i="40"/>
  <c r="C162" i="40"/>
  <c r="C277" i="40"/>
  <c r="F146" i="40"/>
  <c r="F93" i="40"/>
  <c r="F478" i="40"/>
  <c r="C382" i="40"/>
  <c r="F15" i="40"/>
  <c r="F218" i="40"/>
  <c r="C269" i="40"/>
  <c r="C155" i="40"/>
  <c r="F265" i="40"/>
  <c r="F134" i="40"/>
  <c r="C456" i="40"/>
  <c r="F490" i="40"/>
  <c r="F431" i="40"/>
  <c r="F138" i="40"/>
  <c r="F413" i="40"/>
  <c r="F240" i="40"/>
  <c r="AO16" i="3"/>
  <c r="E145" i="40"/>
  <c r="E148" i="40"/>
  <c r="E107" i="40"/>
  <c r="E106" i="40"/>
  <c r="E403" i="40"/>
  <c r="E127" i="40"/>
  <c r="E50" i="40"/>
  <c r="E426" i="40"/>
  <c r="E382" i="40"/>
  <c r="E352" i="40"/>
  <c r="E431" i="40"/>
  <c r="E312" i="40"/>
  <c r="E466" i="40"/>
  <c r="E289" i="40"/>
  <c r="E67" i="40"/>
  <c r="E321" i="40"/>
  <c r="E102" i="40"/>
  <c r="E298" i="40"/>
  <c r="E147" i="40"/>
  <c r="E421" i="40"/>
  <c r="E464" i="40"/>
  <c r="E332" i="40"/>
  <c r="E342" i="40"/>
  <c r="E476" i="40"/>
  <c r="E458" i="40"/>
  <c r="E413" i="40"/>
  <c r="E294" i="40"/>
  <c r="E488" i="40"/>
  <c r="F142" i="40"/>
  <c r="F285" i="40"/>
  <c r="F96" i="40"/>
  <c r="C125" i="40"/>
  <c r="F85" i="40"/>
  <c r="F90" i="40"/>
  <c r="C129" i="40"/>
  <c r="C126" i="40"/>
  <c r="F427" i="40"/>
  <c r="F408" i="40"/>
  <c r="F215" i="40"/>
  <c r="C154" i="40"/>
  <c r="F209" i="40"/>
  <c r="F271" i="40"/>
  <c r="F459" i="40"/>
  <c r="F106" i="40"/>
  <c r="F375" i="40"/>
  <c r="F14" i="40"/>
  <c r="F428" i="40"/>
  <c r="F137" i="40"/>
  <c r="F388" i="40"/>
  <c r="C42" i="40"/>
  <c r="C494" i="40"/>
  <c r="F254" i="40"/>
  <c r="F260" i="40"/>
  <c r="H14" i="45"/>
  <c r="E462" i="40"/>
  <c r="E139" i="40"/>
  <c r="E68" i="40"/>
  <c r="E166" i="40"/>
  <c r="E161" i="40"/>
  <c r="E473" i="40"/>
  <c r="E117" i="40"/>
  <c r="E59" i="40"/>
  <c r="E457" i="40"/>
  <c r="E70" i="40"/>
  <c r="E330" i="40"/>
  <c r="E392" i="40"/>
  <c r="E77" i="40"/>
  <c r="E477" i="40"/>
  <c r="E402" i="40"/>
  <c r="E303" i="40"/>
  <c r="E356" i="40"/>
  <c r="E292" i="40"/>
  <c r="E435" i="40"/>
  <c r="E485" i="40"/>
  <c r="E343" i="40"/>
  <c r="E131" i="40"/>
  <c r="E401" i="40"/>
  <c r="E465" i="40"/>
  <c r="E72" i="40"/>
  <c r="E469" i="40"/>
  <c r="E90" i="40"/>
  <c r="E78" i="40"/>
  <c r="E320" i="40"/>
  <c r="E400" i="40"/>
  <c r="C270" i="40"/>
  <c r="C458" i="40"/>
  <c r="F373" i="40"/>
  <c r="F13" i="40"/>
  <c r="F233" i="40"/>
  <c r="F133" i="40"/>
  <c r="F144" i="40"/>
  <c r="F377" i="40"/>
  <c r="C493" i="40"/>
  <c r="F466" i="40"/>
  <c r="F135" i="40"/>
  <c r="H392" i="40"/>
  <c r="F18" i="40"/>
  <c r="C237" i="40"/>
  <c r="C443" i="40"/>
  <c r="C117" i="40"/>
  <c r="F111" i="40"/>
  <c r="F12" i="40"/>
  <c r="F425" i="40"/>
  <c r="C36" i="40"/>
  <c r="F222" i="40"/>
  <c r="C148" i="40"/>
  <c r="C242" i="40"/>
  <c r="F426" i="40"/>
  <c r="AP16" i="3"/>
  <c r="E373" i="40"/>
  <c r="E287" i="40"/>
  <c r="E449" i="40"/>
  <c r="E468" i="40"/>
  <c r="E378" i="40"/>
  <c r="E470" i="40"/>
  <c r="E380" i="40"/>
  <c r="E406" i="40"/>
  <c r="E293" i="40"/>
  <c r="E471" i="40"/>
  <c r="E346" i="40"/>
  <c r="E381" i="40"/>
  <c r="E54" i="40"/>
  <c r="E492" i="40"/>
  <c r="E152" i="40"/>
  <c r="E83" i="40"/>
  <c r="E328" i="40"/>
  <c r="E164" i="40"/>
  <c r="E388" i="40"/>
  <c r="E301" i="40"/>
  <c r="E394" i="40"/>
  <c r="E436" i="40"/>
  <c r="E336" i="40"/>
  <c r="E327" i="40"/>
  <c r="E129" i="40"/>
  <c r="E311" i="40"/>
  <c r="C244" i="40"/>
  <c r="F139" i="40"/>
  <c r="F407" i="40"/>
  <c r="C158" i="40"/>
  <c r="F402" i="40"/>
  <c r="C45" i="40"/>
  <c r="C281" i="40"/>
  <c r="F113" i="40"/>
  <c r="F257" i="40"/>
  <c r="C434" i="40"/>
  <c r="F450" i="40"/>
  <c r="F87" i="40"/>
  <c r="F463" i="40"/>
  <c r="F410" i="40"/>
  <c r="F397" i="40"/>
  <c r="F381" i="40"/>
  <c r="F101" i="40"/>
  <c r="F464" i="40"/>
  <c r="C455" i="40"/>
  <c r="F393" i="40"/>
  <c r="F403" i="40"/>
  <c r="C432" i="40"/>
  <c r="F394" i="40"/>
  <c r="F206" i="40"/>
  <c r="AT16" i="3"/>
  <c r="J14" i="45" s="1"/>
  <c r="AS40" i="3"/>
  <c r="E309" i="40"/>
  <c r="E489" i="40"/>
  <c r="E347" i="40"/>
  <c r="E91" i="40"/>
  <c r="E360" i="40"/>
  <c r="E163" i="40"/>
  <c r="E86" i="40"/>
  <c r="E79" i="40"/>
  <c r="E295" i="40"/>
  <c r="E149" i="40"/>
  <c r="E379" i="40"/>
  <c r="E96" i="40"/>
  <c r="E94" i="40"/>
  <c r="E100" i="40"/>
  <c r="E467" i="40"/>
  <c r="E410" i="40"/>
  <c r="E348" i="40"/>
  <c r="E143" i="40"/>
  <c r="E397" i="40"/>
  <c r="E165" i="40"/>
  <c r="E74" i="40"/>
  <c r="E87" i="40"/>
  <c r="E95" i="40"/>
  <c r="E307" i="40"/>
  <c r="F212" i="40"/>
  <c r="F479" i="40"/>
  <c r="C445" i="40"/>
  <c r="F420" i="40"/>
  <c r="C123" i="40"/>
  <c r="F405" i="40"/>
  <c r="F477" i="40"/>
  <c r="F131" i="40"/>
  <c r="F284" i="40"/>
  <c r="F219" i="40"/>
  <c r="F255" i="40"/>
  <c r="F473" i="40"/>
  <c r="C278" i="40"/>
  <c r="F252" i="40"/>
  <c r="C41" i="40"/>
  <c r="C150" i="40"/>
  <c r="F446" i="40"/>
  <c r="F491" i="40"/>
  <c r="C38" i="40"/>
  <c r="F228" i="40"/>
  <c r="F227" i="40"/>
  <c r="F480" i="40"/>
  <c r="C122" i="40"/>
  <c r="C46" i="40"/>
  <c r="C447" i="40"/>
  <c r="F469" i="40"/>
  <c r="F263" i="40"/>
  <c r="E355" i="40"/>
  <c r="E75" i="40"/>
  <c r="E63" i="40"/>
  <c r="E345" i="40"/>
  <c r="E151" i="40"/>
  <c r="E154" i="40"/>
  <c r="E491" i="40"/>
  <c r="E138" i="40"/>
  <c r="E407" i="40"/>
  <c r="E101" i="40"/>
  <c r="E80" i="40"/>
  <c r="E103" i="40"/>
  <c r="E158" i="40"/>
  <c r="E395" i="40"/>
  <c r="E51" i="40"/>
  <c r="E162" i="40"/>
  <c r="E297" i="40"/>
  <c r="E334" i="40"/>
  <c r="E455" i="40"/>
  <c r="E483" i="40"/>
  <c r="E53" i="40"/>
  <c r="E495" i="40"/>
  <c r="E120" i="40"/>
  <c r="E109" i="40"/>
  <c r="F404" i="40"/>
  <c r="F440" i="40"/>
  <c r="F391" i="40"/>
  <c r="C33" i="40"/>
  <c r="H398" i="40"/>
  <c r="C435" i="40"/>
  <c r="F400" i="40"/>
  <c r="F417" i="40"/>
  <c r="F17" i="40"/>
  <c r="F104" i="40"/>
  <c r="C454" i="40"/>
  <c r="C484" i="40"/>
  <c r="F474" i="40"/>
  <c r="E58" i="40"/>
  <c r="F274" i="40"/>
  <c r="C457" i="40"/>
  <c r="F145" i="40"/>
  <c r="F246" i="40"/>
  <c r="F436" i="40"/>
  <c r="F419" i="40"/>
  <c r="F262" i="40"/>
  <c r="F97" i="40"/>
  <c r="F94" i="40"/>
  <c r="F416" i="40"/>
  <c r="F214" i="40"/>
  <c r="F465" i="40"/>
  <c r="F30" i="40"/>
  <c r="C492" i="40"/>
  <c r="F95" i="40"/>
  <c r="C245" i="40"/>
  <c r="F448" i="40"/>
  <c r="C39" i="40"/>
  <c r="C279" i="40"/>
  <c r="C156" i="40"/>
  <c r="F383" i="40"/>
  <c r="C384" i="40"/>
  <c r="F11" i="40"/>
  <c r="F84" i="40"/>
  <c r="E372" i="40"/>
  <c r="E418" i="40"/>
  <c r="E153" i="40"/>
  <c r="E430" i="40"/>
  <c r="E415" i="40"/>
  <c r="E440" i="40"/>
  <c r="E422" i="40"/>
  <c r="E316" i="40"/>
  <c r="E479" i="40"/>
  <c r="E486" i="40"/>
  <c r="E288" i="40"/>
  <c r="E81" i="40"/>
  <c r="E314" i="40"/>
  <c r="E368" i="40"/>
  <c r="E357" i="40"/>
  <c r="E412" i="40"/>
  <c r="E351" i="40"/>
  <c r="E116" i="40"/>
  <c r="E49" i="40"/>
  <c r="E493" i="40"/>
  <c r="E358" i="40"/>
  <c r="E133" i="40"/>
  <c r="E396" i="40"/>
  <c r="E323" i="40"/>
  <c r="E408" i="40"/>
  <c r="E425" i="40"/>
  <c r="F481" i="40"/>
  <c r="C20" i="40"/>
  <c r="C40" i="40"/>
  <c r="F29" i="40"/>
  <c r="F371" i="40"/>
  <c r="F266" i="40"/>
  <c r="C442" i="40"/>
  <c r="F273" i="40"/>
  <c r="C483" i="40"/>
  <c r="F112" i="40"/>
  <c r="F264" i="40"/>
  <c r="F471" i="40"/>
  <c r="F241" i="40"/>
  <c r="F141" i="40"/>
  <c r="F213" i="40"/>
  <c r="F489" i="40"/>
  <c r="F19" i="40"/>
  <c r="F422" i="40"/>
  <c r="F470" i="40"/>
  <c r="F116" i="40"/>
  <c r="C164" i="40"/>
  <c r="F216" i="40"/>
  <c r="C385" i="40"/>
  <c r="F108" i="40"/>
  <c r="E482" i="40"/>
  <c r="E487" i="40"/>
  <c r="E387" i="40"/>
  <c r="E157" i="40"/>
  <c r="E363" i="40"/>
  <c r="E452" i="40"/>
  <c r="E353" i="40"/>
  <c r="E437" i="40"/>
  <c r="E119" i="40"/>
  <c r="E122" i="40"/>
  <c r="E150" i="40"/>
  <c r="E442" i="40"/>
  <c r="E411" i="40"/>
  <c r="E55" i="40"/>
  <c r="E160" i="40"/>
  <c r="E56" i="40"/>
  <c r="E385" i="40"/>
  <c r="E451" i="40"/>
  <c r="E306" i="40"/>
  <c r="E472" i="40"/>
  <c r="E142" i="40"/>
  <c r="E475" i="40"/>
  <c r="E331" i="40"/>
  <c r="E384" i="40"/>
  <c r="E374" i="40"/>
  <c r="F409" i="40"/>
  <c r="E494" i="40"/>
  <c r="E128" i="40"/>
  <c r="E126" i="40"/>
  <c r="E125" i="40"/>
  <c r="E61" i="40"/>
  <c r="E111" i="40"/>
  <c r="E52" i="40"/>
  <c r="E140" i="40"/>
  <c r="E445" i="40"/>
  <c r="C153" i="40"/>
  <c r="F235" i="40"/>
  <c r="C124" i="40"/>
  <c r="F276" i="40"/>
  <c r="F468" i="40"/>
  <c r="F132" i="40"/>
  <c r="F451" i="40"/>
  <c r="F258" i="40"/>
  <c r="F115" i="40"/>
  <c r="C24" i="40"/>
  <c r="F437" i="40"/>
  <c r="F86" i="40"/>
  <c r="F128" i="40"/>
  <c r="F386" i="40"/>
  <c r="F376" i="40"/>
  <c r="F92" i="40"/>
  <c r="F220" i="40"/>
  <c r="F99" i="40"/>
  <c r="F379" i="40"/>
  <c r="F88" i="40"/>
  <c r="F109" i="40"/>
  <c r="F418" i="40"/>
  <c r="C127" i="40"/>
  <c r="F229" i="40"/>
  <c r="E359" i="40"/>
  <c r="E390" i="40"/>
  <c r="E69" i="40"/>
  <c r="E141" i="40"/>
  <c r="E159" i="40"/>
  <c r="E414" i="40"/>
  <c r="E399" i="40"/>
  <c r="E429" i="40"/>
  <c r="E300" i="40"/>
  <c r="F48" i="40"/>
  <c r="E137" i="40"/>
  <c r="E105" i="40"/>
  <c r="E118" i="40"/>
  <c r="E453" i="40"/>
  <c r="E364" i="40"/>
  <c r="E339" i="40"/>
  <c r="E308" i="40"/>
  <c r="E130" i="40"/>
  <c r="E448" i="40"/>
  <c r="E64" i="40"/>
  <c r="E371" i="40"/>
  <c r="E416" i="40"/>
  <c r="E104" i="40"/>
  <c r="E480" i="40"/>
  <c r="E121" i="40"/>
  <c r="E324" i="40"/>
  <c r="E304" i="40"/>
  <c r="E340" i="40"/>
  <c r="E369" i="40"/>
  <c r="F475" i="40"/>
  <c r="C157" i="40"/>
  <c r="F105" i="40"/>
  <c r="C482" i="40"/>
  <c r="F253" i="40"/>
  <c r="F433" i="40"/>
  <c r="F467" i="40"/>
  <c r="C160" i="40"/>
  <c r="F380" i="40"/>
  <c r="C22" i="40"/>
  <c r="F107" i="40"/>
  <c r="F114" i="40"/>
  <c r="F272" i="40"/>
  <c r="F387" i="40"/>
  <c r="C120" i="40"/>
  <c r="C452" i="40"/>
  <c r="F210" i="40"/>
  <c r="F208" i="40"/>
  <c r="F286" i="40"/>
  <c r="F204" i="40"/>
  <c r="C121" i="40"/>
  <c r="F83" i="40"/>
  <c r="C243" i="40"/>
  <c r="F283" i="40"/>
  <c r="AS16" i="3"/>
  <c r="K14" i="45" s="1"/>
  <c r="E60" i="40"/>
  <c r="E305" i="40"/>
  <c r="E73" i="40"/>
  <c r="E432" i="40"/>
  <c r="E461" i="40"/>
  <c r="E419" i="40"/>
  <c r="E443" i="40"/>
  <c r="E93" i="40"/>
  <c r="E424" i="40"/>
  <c r="E318" i="40"/>
  <c r="E329" i="40"/>
  <c r="E47" i="40"/>
  <c r="E99" i="40"/>
  <c r="E427" i="40"/>
  <c r="E366" i="40"/>
  <c r="E484" i="40"/>
  <c r="E460" i="40"/>
  <c r="E313" i="40"/>
  <c r="E66" i="40"/>
  <c r="E409" i="40"/>
  <c r="E335" i="40"/>
  <c r="E290" i="40"/>
  <c r="E134" i="40"/>
  <c r="E97" i="40"/>
  <c r="E341" i="40"/>
  <c r="E337" i="40"/>
  <c r="E135" i="40"/>
  <c r="E62" i="40"/>
  <c r="E57" i="40"/>
  <c r="F140" i="40"/>
  <c r="F238" i="40"/>
  <c r="F461" i="40"/>
  <c r="F488" i="40"/>
  <c r="F430" i="40"/>
  <c r="C35" i="40"/>
  <c r="F230" i="40"/>
  <c r="C485" i="40"/>
  <c r="F136" i="40"/>
  <c r="F414" i="40"/>
  <c r="F249" i="40"/>
  <c r="F415" i="40"/>
  <c r="F411" i="40"/>
  <c r="F378" i="40"/>
  <c r="F26" i="40"/>
  <c r="F100" i="40"/>
  <c r="C149" i="40"/>
  <c r="F221" i="40"/>
  <c r="C495" i="40"/>
  <c r="C486" i="40"/>
  <c r="F31" i="40"/>
  <c r="F239" i="40"/>
  <c r="C25" i="40"/>
  <c r="F103" i="40"/>
  <c r="F28" i="40"/>
  <c r="E490" i="40"/>
  <c r="E325" i="40"/>
  <c r="E299" i="40"/>
  <c r="E114" i="40"/>
  <c r="E446" i="40"/>
  <c r="E398" i="40"/>
  <c r="E115" i="40"/>
  <c r="E156" i="40"/>
  <c r="E113" i="40"/>
  <c r="E383" i="40"/>
  <c r="E428" i="40"/>
  <c r="E88" i="40"/>
  <c r="E108" i="40"/>
  <c r="E333" i="40"/>
  <c r="E85" i="40"/>
  <c r="E110" i="40"/>
  <c r="E338" i="40"/>
  <c r="E361" i="40"/>
  <c r="E393" i="40"/>
  <c r="E344" i="40"/>
  <c r="E456" i="40"/>
  <c r="E76" i="40"/>
  <c r="E474" i="40"/>
  <c r="E365" i="40"/>
  <c r="AK46" i="3" a="1"/>
  <c r="AK46" i="3" s="1"/>
  <c r="AT40" i="3"/>
  <c r="J38" i="45" s="1"/>
  <c r="H44" i="45"/>
  <c r="AP40" i="3"/>
  <c r="AS46" i="3"/>
  <c r="I252" i="40"/>
  <c r="AM65" i="3"/>
  <c r="U15" i="45" s="1"/>
  <c r="AM54" i="3"/>
  <c r="U4" i="45" s="1"/>
  <c r="I359" i="40"/>
  <c r="J395" i="40"/>
  <c r="I104" i="40"/>
  <c r="I381" i="40"/>
  <c r="E167" i="40"/>
  <c r="J343" i="40"/>
  <c r="I67" i="40"/>
  <c r="J162" i="40"/>
  <c r="J324" i="40"/>
  <c r="J139" i="40"/>
  <c r="J9" i="40"/>
  <c r="J481" i="40"/>
  <c r="G117" i="40"/>
  <c r="J451" i="40"/>
  <c r="I18" i="40"/>
  <c r="J53" i="40"/>
  <c r="E268" i="40"/>
  <c r="D408" i="40"/>
  <c r="C377" i="40"/>
  <c r="E20" i="40"/>
  <c r="J280" i="40"/>
  <c r="J399" i="40"/>
  <c r="G47" i="40"/>
  <c r="E8" i="40"/>
  <c r="AN46" i="3"/>
  <c r="AM95" i="3"/>
  <c r="U45" i="45" s="1"/>
  <c r="AT57" i="3"/>
  <c r="V7" i="45" s="1"/>
  <c r="AR40" i="3"/>
  <c r="AR65" i="3"/>
  <c r="W15" i="45" s="1"/>
  <c r="AP54" i="3"/>
  <c r="J333" i="40"/>
  <c r="I445" i="40"/>
  <c r="I410" i="40"/>
  <c r="E231" i="40"/>
  <c r="E185" i="40"/>
  <c r="G63" i="40"/>
  <c r="J266" i="40"/>
  <c r="E258" i="40"/>
  <c r="I325" i="40"/>
  <c r="E194" i="40"/>
  <c r="I456" i="40"/>
  <c r="J80" i="40"/>
  <c r="J339" i="40"/>
  <c r="J282" i="40"/>
  <c r="G392" i="40"/>
  <c r="G56" i="40"/>
  <c r="E183" i="40"/>
  <c r="G50" i="40"/>
  <c r="I415" i="40"/>
  <c r="J276" i="40"/>
  <c r="D429" i="40"/>
  <c r="I260" i="40"/>
  <c r="I187" i="40"/>
  <c r="D394" i="40"/>
  <c r="AQ46" i="3"/>
  <c r="AR95" i="3"/>
  <c r="W45" i="45" s="1"/>
  <c r="AM57" i="3"/>
  <c r="U7" i="45" s="1"/>
  <c r="AN40" i="3"/>
  <c r="AN65" i="3"/>
  <c r="I125" i="40"/>
  <c r="G49" i="40"/>
  <c r="I340" i="40"/>
  <c r="J455" i="40"/>
  <c r="C112" i="40"/>
  <c r="I354" i="40"/>
  <c r="J249" i="40"/>
  <c r="I304" i="40"/>
  <c r="J292" i="40"/>
  <c r="I140" i="40"/>
  <c r="E237" i="40"/>
  <c r="I245" i="40"/>
  <c r="I431" i="40"/>
  <c r="D70" i="40"/>
  <c r="E21" i="40"/>
  <c r="J471" i="40"/>
  <c r="I275" i="40"/>
  <c r="I349" i="40"/>
  <c r="I400" i="40"/>
  <c r="C316" i="40"/>
  <c r="I10" i="40"/>
  <c r="J124" i="40"/>
  <c r="I181" i="40"/>
  <c r="I270" i="40"/>
  <c r="AQ57" i="3"/>
  <c r="I305" i="40"/>
  <c r="H38" i="45"/>
  <c r="H170" i="40"/>
  <c r="D81" i="40"/>
  <c r="J46" i="40"/>
  <c r="J312" i="40"/>
  <c r="G342" i="40"/>
  <c r="I76" i="40"/>
  <c r="J274" i="40"/>
  <c r="T45" i="45"/>
  <c r="AK57" i="3" a="1"/>
  <c r="AK57" i="3" s="1"/>
  <c r="AK40" i="3" a="1"/>
  <c r="AK40" i="3" s="1"/>
  <c r="D119" i="40"/>
  <c r="I209" i="40"/>
  <c r="G306" i="40"/>
  <c r="J244" i="40"/>
  <c r="J219" i="40"/>
  <c r="I45" i="40"/>
  <c r="J350" i="40"/>
  <c r="C374" i="40"/>
  <c r="I192" i="40"/>
  <c r="I81" i="40"/>
  <c r="J491" i="40"/>
  <c r="J39" i="40"/>
  <c r="J409" i="40"/>
  <c r="E254" i="40"/>
  <c r="G93" i="40"/>
  <c r="G55" i="40"/>
  <c r="J259" i="40"/>
  <c r="J328" i="40"/>
  <c r="AT46" i="3"/>
  <c r="J44" i="45" s="1"/>
  <c r="I421" i="40"/>
  <c r="I293" i="40"/>
  <c r="G287" i="40"/>
  <c r="E170" i="40"/>
  <c r="J353" i="40"/>
  <c r="J131" i="40"/>
  <c r="C318" i="40"/>
  <c r="G291" i="40"/>
  <c r="I54" i="40"/>
  <c r="J487" i="40"/>
  <c r="G74" i="40"/>
  <c r="E203" i="40"/>
  <c r="I390" i="40"/>
  <c r="E11" i="40"/>
  <c r="G295" i="40"/>
  <c r="E211" i="40"/>
  <c r="J214" i="40"/>
  <c r="J223" i="40"/>
  <c r="J380" i="40"/>
  <c r="J208" i="40"/>
  <c r="J406" i="40"/>
  <c r="G132" i="40"/>
  <c r="J75" i="40"/>
  <c r="AM46" i="3"/>
  <c r="I44" i="45" s="1"/>
  <c r="AT95" i="3"/>
  <c r="V45" i="45" s="1"/>
  <c r="AR57" i="3"/>
  <c r="AQ40" i="3"/>
  <c r="AK95" i="3" a="1"/>
  <c r="AK95" i="3" s="1"/>
  <c r="AO40" i="3"/>
  <c r="I130" i="40"/>
  <c r="I391" i="40"/>
  <c r="G68" i="40"/>
  <c r="G83" i="40"/>
  <c r="I150" i="40"/>
  <c r="E6" i="40"/>
  <c r="I366" i="40"/>
  <c r="J186" i="40"/>
  <c r="G123" i="40"/>
  <c r="I281" i="40"/>
  <c r="E234" i="40"/>
  <c r="G102" i="40"/>
  <c r="J35" i="40"/>
  <c r="E204" i="40"/>
  <c r="I215" i="40"/>
  <c r="J461" i="40"/>
  <c r="G96" i="40"/>
  <c r="I109" i="40"/>
  <c r="I477" i="40"/>
  <c r="J66" i="40"/>
  <c r="E2" i="40"/>
  <c r="J348" i="40"/>
  <c r="E179" i="40"/>
  <c r="J88" i="40"/>
  <c r="AO46" i="3"/>
  <c r="AQ95" i="3"/>
  <c r="J24" i="40"/>
  <c r="E175" i="40"/>
  <c r="I155" i="40"/>
  <c r="J370" i="40"/>
  <c r="G38" i="40"/>
  <c r="J384" i="40"/>
  <c r="C433" i="40"/>
  <c r="J129" i="40"/>
  <c r="C289" i="40"/>
  <c r="I313" i="40"/>
  <c r="J444" i="40"/>
  <c r="I308" i="40"/>
  <c r="G148" i="40"/>
  <c r="I335" i="40"/>
  <c r="I476" i="40"/>
  <c r="I61" i="40"/>
  <c r="I89" i="40"/>
  <c r="D98" i="40"/>
  <c r="J135" i="40"/>
  <c r="J269" i="40"/>
  <c r="I450" i="40"/>
  <c r="J485" i="40"/>
  <c r="J17" i="40"/>
  <c r="E29" i="40"/>
  <c r="J264" i="40"/>
  <c r="I36" i="40"/>
  <c r="J202" i="40"/>
  <c r="J434" i="40"/>
  <c r="C57" i="40"/>
  <c r="I201" i="40"/>
  <c r="G52" i="40"/>
  <c r="I241" i="40"/>
  <c r="I236" i="40"/>
  <c r="J314" i="40"/>
  <c r="J303" i="40"/>
  <c r="I405" i="40"/>
  <c r="J99" i="40"/>
  <c r="D443" i="40"/>
  <c r="AR46" i="3"/>
  <c r="AN95" i="3"/>
  <c r="D463" i="40"/>
  <c r="I470" i="40"/>
  <c r="G59" i="40"/>
  <c r="J430" i="40"/>
  <c r="I320" i="40"/>
  <c r="E48" i="40"/>
  <c r="D379" i="40"/>
  <c r="C315" i="40"/>
  <c r="I441" i="40"/>
  <c r="G65" i="40"/>
  <c r="G300" i="40"/>
  <c r="E252" i="40"/>
  <c r="C85" i="40"/>
  <c r="J475" i="40"/>
  <c r="J166" i="40"/>
  <c r="D338" i="40"/>
  <c r="E4" i="40"/>
  <c r="J44" i="40"/>
  <c r="J156" i="40"/>
  <c r="E190" i="40"/>
  <c r="I229" i="40"/>
  <c r="I344" i="40"/>
  <c r="E13" i="40"/>
  <c r="C427" i="40"/>
  <c r="AP46" i="3"/>
  <c r="AP65" i="3"/>
  <c r="D244" i="40"/>
  <c r="J240" i="40"/>
  <c r="C372" i="40"/>
  <c r="C177" i="40"/>
  <c r="C371" i="40"/>
  <c r="J108" i="40"/>
  <c r="I116" i="40"/>
  <c r="G90" i="40"/>
  <c r="J426" i="40"/>
  <c r="I422" i="40"/>
  <c r="J251" i="40"/>
  <c r="J464" i="40"/>
  <c r="J469" i="40"/>
  <c r="J120" i="40"/>
  <c r="C205" i="40"/>
  <c r="I72" i="40"/>
  <c r="J495" i="40"/>
  <c r="J30" i="40"/>
  <c r="G32" i="40"/>
  <c r="I121" i="40"/>
  <c r="E188" i="40"/>
  <c r="J110" i="40"/>
  <c r="J180" i="40"/>
  <c r="J364" i="40"/>
  <c r="I440" i="40"/>
  <c r="I385" i="40"/>
  <c r="I256" i="40"/>
  <c r="E27" i="40"/>
  <c r="J173" i="40"/>
  <c r="E34" i="40"/>
  <c r="C232" i="40"/>
  <c r="J195" i="40"/>
  <c r="AO65" i="3"/>
  <c r="AQ65" i="3"/>
  <c r="AS54" i="3"/>
  <c r="AK65" i="3" a="1"/>
  <c r="AK65" i="3" s="1"/>
  <c r="T4" i="45"/>
  <c r="AQ54" i="3"/>
  <c r="AT65" i="3"/>
  <c r="V15" i="45" s="1"/>
  <c r="T15" i="45"/>
  <c r="AO54" i="3"/>
  <c r="AR54" i="3"/>
  <c r="AK41" i="3" a="1"/>
  <c r="AK41" i="3" s="1"/>
  <c r="AM41" i="3"/>
  <c r="I39" i="45" s="1"/>
  <c r="AK54" i="3" a="1"/>
  <c r="AK54" i="3" s="1"/>
  <c r="AT54" i="3"/>
  <c r="V4" i="45" s="1"/>
  <c r="AN54" i="3"/>
  <c r="M114" i="3"/>
  <c r="AA115" i="3" s="1"/>
  <c r="D115" i="3" s="1"/>
  <c r="AG115" i="3" s="1"/>
  <c r="AM87" i="3"/>
  <c r="U37" i="45" s="1"/>
  <c r="AR41" i="3"/>
  <c r="AR87" i="3"/>
  <c r="W37" i="45" s="1"/>
  <c r="AP39" i="3"/>
  <c r="AO41" i="3"/>
  <c r="AQ87" i="3"/>
  <c r="H37" i="45"/>
  <c r="AS41" i="3"/>
  <c r="AO87" i="3"/>
  <c r="AT39" i="3"/>
  <c r="J37" i="45" s="1"/>
  <c r="AQ41" i="3"/>
  <c r="AP87" i="3"/>
  <c r="AN39" i="3"/>
  <c r="AP41" i="3"/>
  <c r="T37" i="45"/>
  <c r="AS39" i="3"/>
  <c r="K37" i="45" s="1"/>
  <c r="AT41" i="3"/>
  <c r="J39" i="45" s="1"/>
  <c r="AQ39" i="3"/>
  <c r="H39" i="45"/>
  <c r="AN87" i="3"/>
  <c r="AT78" i="3"/>
  <c r="V28" i="45" s="1"/>
  <c r="M106" i="3"/>
  <c r="AA105" i="3" s="1"/>
  <c r="D105" i="3" s="1"/>
  <c r="N122" i="3" s="1"/>
  <c r="AF122" i="3" s="1"/>
  <c r="AP78" i="3"/>
  <c r="AM39" i="3"/>
  <c r="I37" i="45" s="1"/>
  <c r="AS78" i="3"/>
  <c r="AR78" i="3"/>
  <c r="AP62" i="3"/>
  <c r="AR62" i="3"/>
  <c r="AK96" i="3" a="1"/>
  <c r="AK96" i="3" s="1"/>
  <c r="T46" i="45"/>
  <c r="T14" i="45"/>
  <c r="AN96" i="3"/>
  <c r="AO64" i="3"/>
  <c r="AQ96" i="3"/>
  <c r="AQ64" i="3"/>
  <c r="AP96" i="3"/>
  <c r="AM89" i="3"/>
  <c r="U39" i="45" s="1"/>
  <c r="F302" i="40"/>
  <c r="AN64" i="3"/>
  <c r="H370" i="40"/>
  <c r="H108" i="40"/>
  <c r="E274" i="40"/>
  <c r="F384" i="40"/>
  <c r="H222" i="40"/>
  <c r="H454" i="40"/>
  <c r="AM64" i="3"/>
  <c r="U14" i="45" s="1"/>
  <c r="D450" i="40"/>
  <c r="H44" i="40"/>
  <c r="H73" i="40"/>
  <c r="H221" i="40"/>
  <c r="H177" i="40"/>
  <c r="H425" i="40"/>
  <c r="H43" i="40"/>
  <c r="AT64" i="3"/>
  <c r="V14" i="45" s="1"/>
  <c r="H386" i="40"/>
  <c r="H9" i="40"/>
  <c r="H165" i="40"/>
  <c r="H324" i="40"/>
  <c r="F47" i="40"/>
  <c r="H17" i="40"/>
  <c r="H122" i="40"/>
  <c r="AR64" i="3"/>
  <c r="W14" i="45" s="1"/>
  <c r="D432" i="40"/>
  <c r="H157" i="40"/>
  <c r="H282" i="40"/>
  <c r="H333" i="40"/>
  <c r="H281" i="40"/>
  <c r="H419" i="40"/>
  <c r="H223" i="40"/>
  <c r="AK64" i="3" a="1"/>
  <c r="AK64" i="3" s="1"/>
  <c r="H237" i="40"/>
  <c r="H166" i="40"/>
  <c r="H130" i="40"/>
  <c r="H110" i="40"/>
  <c r="H390" i="40"/>
  <c r="H102" i="40"/>
  <c r="H86" i="40"/>
  <c r="H443" i="40"/>
  <c r="H202" i="40"/>
  <c r="H98" i="40"/>
  <c r="H455" i="40"/>
  <c r="H412" i="40"/>
  <c r="AP80" i="3"/>
  <c r="F51" i="40"/>
  <c r="H383" i="40"/>
  <c r="H352" i="40"/>
  <c r="H82" i="40"/>
  <c r="H100" i="40"/>
  <c r="H23" i="40"/>
  <c r="AN80" i="3"/>
  <c r="H362" i="40"/>
  <c r="H155" i="40"/>
  <c r="H162" i="40"/>
  <c r="H358" i="40"/>
  <c r="H269" i="40"/>
  <c r="H126" i="40"/>
  <c r="AO89" i="3"/>
  <c r="H280" i="40"/>
  <c r="E241" i="40"/>
  <c r="H57" i="40"/>
  <c r="H151" i="40"/>
  <c r="H118" i="40"/>
  <c r="AP89" i="3"/>
  <c r="H46" i="40"/>
  <c r="F313" i="40"/>
  <c r="H104" i="40"/>
  <c r="H152" i="40"/>
  <c r="H148" i="40"/>
  <c r="F290" i="40"/>
  <c r="T39" i="45"/>
  <c r="H242" i="40"/>
  <c r="H5" i="40"/>
  <c r="H161" i="40"/>
  <c r="H85" i="40"/>
  <c r="H494" i="40"/>
  <c r="AR89" i="3"/>
  <c r="G112" i="40"/>
  <c r="J460" i="40"/>
  <c r="AM94" i="3"/>
  <c r="U44" i="45" s="1"/>
  <c r="AK62" i="3" a="1"/>
  <c r="AK62" i="3" s="1"/>
  <c r="C96" i="40"/>
  <c r="AN71" i="3"/>
  <c r="E221" i="40"/>
  <c r="AN94" i="3"/>
  <c r="M112" i="3"/>
  <c r="AA111" i="3" s="1"/>
  <c r="D111" i="3" s="1"/>
  <c r="AG111" i="3" s="1"/>
  <c r="C395" i="40"/>
  <c r="AS71" i="3"/>
  <c r="D381" i="40"/>
  <c r="D252" i="40"/>
  <c r="D35" i="40"/>
  <c r="T12" i="45"/>
  <c r="AM71" i="3"/>
  <c r="U21" i="45" s="1"/>
  <c r="AK71" i="3" a="1"/>
  <c r="AK71" i="3" s="1"/>
  <c r="E286" i="40"/>
  <c r="I438" i="40"/>
  <c r="C399" i="40"/>
  <c r="AQ78" i="3"/>
  <c r="T21" i="45"/>
  <c r="D357" i="40"/>
  <c r="AM62" i="3"/>
  <c r="U12" i="45" s="1"/>
  <c r="E225" i="40"/>
  <c r="AK78" i="3" a="1"/>
  <c r="AK78" i="3" s="1"/>
  <c r="AT71" i="3"/>
  <c r="V21" i="45" s="1"/>
  <c r="AK81" i="3" a="1"/>
  <c r="AK81" i="3" s="1"/>
  <c r="AN62" i="3"/>
  <c r="C473" i="40"/>
  <c r="T28" i="45"/>
  <c r="AQ71" i="3"/>
  <c r="AM81" i="3"/>
  <c r="U31" i="45" s="1"/>
  <c r="AS62" i="3"/>
  <c r="C400" i="40"/>
  <c r="AN78" i="3"/>
  <c r="N106" i="3"/>
  <c r="AF105" i="3" s="1"/>
  <c r="C150" i="31" s="1"/>
  <c r="AT62" i="3"/>
  <c r="V12" i="45" s="1"/>
  <c r="I43" i="40"/>
  <c r="AM78" i="3"/>
  <c r="U28" i="45" s="1"/>
  <c r="AO71" i="3"/>
  <c r="J457" i="40"/>
  <c r="AO62" i="3"/>
  <c r="J142" i="40"/>
  <c r="AR71" i="3"/>
  <c r="D36" i="40"/>
  <c r="E33" i="40"/>
  <c r="D337" i="40"/>
  <c r="D305" i="40"/>
  <c r="G107" i="40"/>
  <c r="E245" i="40"/>
  <c r="D55" i="40"/>
  <c r="J453" i="40"/>
  <c r="E198" i="40"/>
  <c r="D72" i="40"/>
  <c r="G6" i="40"/>
  <c r="I454" i="40"/>
  <c r="D353" i="40"/>
  <c r="D377" i="40"/>
  <c r="D402" i="40"/>
  <c r="C77" i="40"/>
  <c r="C72" i="40"/>
  <c r="D254" i="40"/>
  <c r="I153" i="40"/>
  <c r="C304" i="40"/>
  <c r="D490" i="40"/>
  <c r="D288" i="40"/>
  <c r="D442" i="40"/>
  <c r="D168" i="40"/>
  <c r="D67" i="40"/>
  <c r="D393" i="40"/>
  <c r="G37" i="40"/>
  <c r="D63" i="40"/>
  <c r="D316" i="40"/>
  <c r="E262" i="40"/>
  <c r="D319" i="40"/>
  <c r="E186" i="40"/>
  <c r="I202" i="40"/>
  <c r="C222" i="40"/>
  <c r="I494" i="40"/>
  <c r="C216" i="40"/>
  <c r="C172" i="40"/>
  <c r="E263" i="40"/>
  <c r="E279" i="40"/>
  <c r="D240" i="40"/>
  <c r="E205" i="40"/>
  <c r="D13" i="40"/>
  <c r="I474" i="40"/>
  <c r="D175" i="40"/>
  <c r="D410" i="40"/>
  <c r="D445" i="40"/>
  <c r="D231" i="40"/>
  <c r="D329" i="40"/>
  <c r="D360" i="40"/>
  <c r="C16" i="40"/>
  <c r="C307" i="40"/>
  <c r="C81" i="40"/>
  <c r="C422" i="40"/>
  <c r="I425" i="40"/>
  <c r="G73" i="40"/>
  <c r="AP72" i="3"/>
  <c r="AK72" i="3" a="1"/>
  <c r="AK72" i="3" s="1"/>
  <c r="AN72" i="3"/>
  <c r="T22" i="45"/>
  <c r="AM72" i="3"/>
  <c r="U22" i="45" s="1"/>
  <c r="AR72" i="3"/>
  <c r="AO72" i="3"/>
  <c r="AQ72" i="3"/>
  <c r="AT72" i="3"/>
  <c r="V22" i="45" s="1"/>
  <c r="E226" i="40"/>
  <c r="G110" i="40"/>
  <c r="D324" i="40"/>
  <c r="G159" i="40"/>
  <c r="D403" i="40"/>
  <c r="E28" i="40"/>
  <c r="D219" i="40"/>
  <c r="D300" i="40"/>
  <c r="E43" i="40"/>
  <c r="D269" i="40"/>
  <c r="D220" i="40"/>
  <c r="I311" i="40"/>
  <c r="C62" i="40"/>
  <c r="D491" i="40"/>
  <c r="C398" i="40"/>
  <c r="C309" i="40"/>
  <c r="T6" i="45"/>
  <c r="D340" i="40"/>
  <c r="D255" i="40"/>
  <c r="D448" i="40"/>
  <c r="D189" i="40"/>
  <c r="C93" i="40"/>
  <c r="D430" i="40"/>
  <c r="G131" i="40"/>
  <c r="D90" i="40"/>
  <c r="D301" i="40"/>
  <c r="E30" i="40"/>
  <c r="E227" i="40"/>
  <c r="G40" i="40"/>
  <c r="G21" i="40"/>
  <c r="D290" i="40"/>
  <c r="G11" i="40"/>
  <c r="D84" i="40"/>
  <c r="C71" i="40"/>
  <c r="D489" i="40"/>
  <c r="I82" i="40"/>
  <c r="J198" i="40"/>
  <c r="C12" i="40"/>
  <c r="AS56" i="3"/>
  <c r="E17" i="40"/>
  <c r="D71" i="40"/>
  <c r="D149" i="40"/>
  <c r="C63" i="40"/>
  <c r="C260" i="40"/>
  <c r="D304" i="40"/>
  <c r="D341" i="40"/>
  <c r="D117" i="40"/>
  <c r="D56" i="40"/>
  <c r="D311" i="40"/>
  <c r="D347" i="40"/>
  <c r="D350" i="40"/>
  <c r="C7" i="40"/>
  <c r="C341" i="40"/>
  <c r="C338" i="40"/>
  <c r="C75" i="40"/>
  <c r="J262" i="40"/>
  <c r="D91" i="40"/>
  <c r="J422" i="40"/>
  <c r="G116" i="40"/>
  <c r="E206" i="40"/>
  <c r="D294" i="40"/>
  <c r="D188" i="40"/>
  <c r="J127" i="40"/>
  <c r="G75" i="40"/>
  <c r="G60" i="40"/>
  <c r="D273" i="40"/>
  <c r="E260" i="40"/>
  <c r="E264" i="40"/>
  <c r="J78" i="40"/>
  <c r="C139" i="40"/>
  <c r="C76" i="40"/>
  <c r="I146" i="40"/>
  <c r="D384" i="40"/>
  <c r="D376" i="40"/>
  <c r="D396" i="40"/>
  <c r="D354" i="40"/>
  <c r="D66" i="40"/>
  <c r="D153" i="40"/>
  <c r="D351" i="40"/>
  <c r="E278" i="40"/>
  <c r="G86" i="40"/>
  <c r="D298" i="40"/>
  <c r="D152" i="40"/>
  <c r="G104" i="40"/>
  <c r="G113" i="40"/>
  <c r="J387" i="40"/>
  <c r="I46" i="40"/>
  <c r="J423" i="40"/>
  <c r="D154" i="40"/>
  <c r="E256" i="40"/>
  <c r="E38" i="40"/>
  <c r="J492" i="40"/>
  <c r="AN56" i="3"/>
  <c r="AM56" i="3"/>
  <c r="U6" i="45" s="1"/>
  <c r="AQ56" i="3"/>
  <c r="AO56" i="3"/>
  <c r="AT56" i="3"/>
  <c r="V6" i="45" s="1"/>
  <c r="AR56" i="3"/>
  <c r="AP56" i="3"/>
  <c r="D5" i="40"/>
  <c r="D64" i="40"/>
  <c r="J425" i="40"/>
  <c r="C169" i="40"/>
  <c r="D97" i="40"/>
  <c r="D471" i="40"/>
  <c r="D256" i="40"/>
  <c r="E247" i="40"/>
  <c r="D434" i="40"/>
  <c r="E173" i="40"/>
  <c r="D150" i="40"/>
  <c r="J331" i="40"/>
  <c r="D385" i="40"/>
  <c r="D451" i="40"/>
  <c r="D99" i="40"/>
  <c r="I388" i="40"/>
  <c r="E22" i="40"/>
  <c r="J346" i="40"/>
  <c r="I369" i="40"/>
  <c r="E32" i="40"/>
  <c r="I110" i="40"/>
  <c r="J285" i="40"/>
  <c r="D20" i="40"/>
  <c r="BG62" i="3"/>
  <c r="BF62" i="3" s="1"/>
  <c r="E191" i="40"/>
  <c r="C27" i="40"/>
  <c r="E217" i="40"/>
  <c r="C465" i="40"/>
  <c r="E200" i="40"/>
  <c r="C53" i="40"/>
  <c r="C10" i="40"/>
  <c r="C66" i="40"/>
  <c r="C366" i="40"/>
  <c r="E192" i="40"/>
  <c r="E255" i="40"/>
  <c r="J278" i="40"/>
  <c r="C4" i="40"/>
  <c r="D271" i="40"/>
  <c r="E253" i="40"/>
  <c r="C252" i="40"/>
  <c r="J106" i="40"/>
  <c r="C405" i="40"/>
  <c r="C313" i="40"/>
  <c r="C354" i="40"/>
  <c r="J42" i="40"/>
  <c r="E44" i="40"/>
  <c r="I164" i="40"/>
  <c r="C101" i="40"/>
  <c r="E220" i="40"/>
  <c r="I424" i="40"/>
  <c r="C145" i="40"/>
  <c r="C404" i="40"/>
  <c r="C361" i="40"/>
  <c r="E40" i="40"/>
  <c r="C168" i="40"/>
  <c r="D470" i="40"/>
  <c r="J483" i="40"/>
  <c r="I159" i="40"/>
  <c r="C134" i="40"/>
  <c r="C140" i="40"/>
  <c r="I266" i="40"/>
  <c r="C29" i="40"/>
  <c r="E280" i="40"/>
  <c r="C185" i="40"/>
  <c r="I480" i="40"/>
  <c r="I406" i="40"/>
  <c r="I230" i="40"/>
  <c r="C91" i="40"/>
  <c r="C210" i="40"/>
  <c r="C137" i="40"/>
  <c r="C182" i="40"/>
  <c r="C223" i="40"/>
  <c r="C345" i="40"/>
  <c r="C294" i="40"/>
  <c r="C302" i="40"/>
  <c r="C305" i="40"/>
  <c r="C50" i="40"/>
  <c r="C98" i="40"/>
  <c r="C144" i="40"/>
  <c r="C170" i="40"/>
  <c r="I282" i="40"/>
  <c r="I156" i="40"/>
  <c r="C132" i="40"/>
  <c r="C80" i="40"/>
  <c r="C419" i="40"/>
  <c r="C344" i="40"/>
  <c r="C408" i="40"/>
  <c r="C183" i="40"/>
  <c r="E276" i="40"/>
  <c r="C214" i="40"/>
  <c r="I143" i="40"/>
  <c r="C70" i="40"/>
  <c r="E37" i="40"/>
  <c r="D469" i="40"/>
  <c r="E229" i="40"/>
  <c r="E265" i="40"/>
  <c r="C95" i="40"/>
  <c r="E39" i="40"/>
  <c r="E273" i="40"/>
  <c r="D359" i="40"/>
  <c r="E36" i="40"/>
  <c r="J152" i="40"/>
  <c r="E201" i="40"/>
  <c r="I350" i="40"/>
  <c r="E270" i="40"/>
  <c r="C5" i="40"/>
  <c r="C477" i="40"/>
  <c r="I416" i="40"/>
  <c r="C26" i="40"/>
  <c r="C193" i="40"/>
  <c r="C49" i="40"/>
  <c r="C97" i="40"/>
  <c r="C462" i="40"/>
  <c r="C224" i="40"/>
  <c r="C215" i="40"/>
  <c r="C340" i="40"/>
  <c r="C212" i="40"/>
  <c r="C73" i="40"/>
  <c r="C417" i="40"/>
  <c r="I487" i="40"/>
  <c r="D414" i="40"/>
  <c r="I495" i="40"/>
  <c r="E35" i="40"/>
  <c r="C295" i="40"/>
  <c r="I468" i="40"/>
  <c r="C301" i="40"/>
  <c r="C472" i="40"/>
  <c r="C196" i="40"/>
  <c r="C308" i="40"/>
  <c r="E281" i="40"/>
  <c r="C213" i="40"/>
  <c r="C364" i="40"/>
  <c r="C298" i="40"/>
  <c r="C349" i="40"/>
  <c r="C105" i="40"/>
  <c r="C99" i="40"/>
  <c r="C407" i="40"/>
  <c r="C90" i="40"/>
  <c r="C94" i="40"/>
  <c r="E41" i="40"/>
  <c r="I227" i="40"/>
  <c r="I426" i="40"/>
  <c r="C67" i="40"/>
  <c r="C343" i="40"/>
  <c r="G147" i="40"/>
  <c r="C336" i="40"/>
  <c r="C194" i="40"/>
  <c r="I484" i="40"/>
  <c r="C6" i="40"/>
  <c r="G157" i="40"/>
  <c r="J488" i="40"/>
  <c r="D482" i="40"/>
  <c r="C300" i="40"/>
  <c r="C54" i="40"/>
  <c r="C173" i="40"/>
  <c r="C296" i="40"/>
  <c r="I360" i="40"/>
  <c r="C2" i="40"/>
  <c r="I403" i="40"/>
  <c r="C184" i="40"/>
  <c r="E277" i="40"/>
  <c r="D355" i="40"/>
  <c r="I368" i="40"/>
  <c r="C352" i="40"/>
  <c r="C397" i="40"/>
  <c r="C421" i="40"/>
  <c r="E267" i="40"/>
  <c r="D415" i="40"/>
  <c r="C394" i="40"/>
  <c r="C68" i="40"/>
  <c r="C463" i="40"/>
  <c r="J283" i="40"/>
  <c r="D275" i="40"/>
  <c r="I107" i="40"/>
  <c r="J163" i="40"/>
  <c r="D486" i="40"/>
  <c r="C188" i="40"/>
  <c r="C13" i="40"/>
  <c r="I370" i="40"/>
  <c r="C186" i="40"/>
  <c r="C409" i="40"/>
  <c r="I357" i="40"/>
  <c r="C17" i="40"/>
  <c r="C257" i="40"/>
  <c r="C109" i="40"/>
  <c r="C171" i="40"/>
  <c r="D34" i="40"/>
  <c r="J490" i="40"/>
  <c r="C312" i="40"/>
  <c r="I479" i="40"/>
  <c r="C9" i="40"/>
  <c r="I166" i="40"/>
  <c r="J496" i="40"/>
  <c r="C141" i="40"/>
  <c r="C103" i="40"/>
  <c r="D218" i="40"/>
  <c r="C138" i="40"/>
  <c r="E228" i="40"/>
  <c r="G149" i="40"/>
  <c r="C464" i="40"/>
  <c r="J356" i="40"/>
  <c r="C187" i="40"/>
  <c r="J165" i="40"/>
  <c r="E261" i="40"/>
  <c r="C74" i="40"/>
  <c r="C339" i="40"/>
  <c r="D268" i="40"/>
  <c r="C258" i="40"/>
  <c r="C28" i="40"/>
  <c r="G161" i="40"/>
  <c r="C348" i="40"/>
  <c r="C104" i="40"/>
  <c r="C102" i="40"/>
  <c r="C195" i="40"/>
  <c r="C31" i="40"/>
  <c r="C342" i="40"/>
  <c r="C64" i="40"/>
  <c r="C100" i="40"/>
  <c r="C353" i="40"/>
  <c r="E284" i="40"/>
  <c r="I263" i="40"/>
  <c r="C418" i="40"/>
  <c r="D155" i="40"/>
  <c r="E219" i="40"/>
  <c r="D151" i="40"/>
  <c r="D190" i="40"/>
  <c r="C52" i="40"/>
  <c r="C108" i="40"/>
  <c r="C18" i="40"/>
  <c r="C476" i="40"/>
  <c r="I481" i="40"/>
  <c r="I162" i="40"/>
  <c r="J310" i="40"/>
  <c r="G150" i="40"/>
  <c r="C420" i="40"/>
  <c r="C69" i="40"/>
  <c r="C48" i="40"/>
  <c r="D148" i="40"/>
  <c r="I493" i="40"/>
  <c r="C474" i="40"/>
  <c r="C259" i="40"/>
  <c r="E45" i="40"/>
  <c r="C363" i="40"/>
  <c r="J402" i="40"/>
  <c r="J478" i="40"/>
  <c r="G160" i="40"/>
  <c r="C362" i="40"/>
  <c r="C65" i="40"/>
  <c r="J412" i="40"/>
  <c r="C135" i="40"/>
  <c r="J272" i="40"/>
  <c r="D485" i="40"/>
  <c r="C299" i="40"/>
  <c r="J367" i="40"/>
  <c r="C303" i="40"/>
  <c r="C14" i="40"/>
  <c r="I199" i="40"/>
  <c r="C337" i="40"/>
  <c r="I413" i="40"/>
  <c r="J226" i="40"/>
  <c r="I314" i="40"/>
  <c r="C401" i="40"/>
  <c r="C30" i="40"/>
  <c r="I279" i="40"/>
  <c r="C136" i="40"/>
  <c r="C174" i="40"/>
  <c r="C15" i="40"/>
  <c r="D274" i="40"/>
  <c r="C221" i="40"/>
  <c r="C351" i="40"/>
  <c r="C297" i="40"/>
  <c r="J158" i="40"/>
  <c r="E197" i="40"/>
  <c r="C211" i="40"/>
  <c r="E189" i="40"/>
  <c r="C392" i="40"/>
  <c r="D466" i="40"/>
  <c r="C475" i="40"/>
  <c r="C8" i="40"/>
  <c r="E269" i="40"/>
  <c r="C393" i="40"/>
  <c r="I79" i="40"/>
  <c r="D344" i="40"/>
  <c r="C92" i="40"/>
  <c r="E266" i="40"/>
  <c r="G139" i="40"/>
  <c r="C133" i="40"/>
  <c r="C410" i="40"/>
  <c r="C306" i="40"/>
  <c r="C396" i="40"/>
  <c r="D358" i="40"/>
  <c r="AS72" i="3"/>
  <c r="E223" i="40"/>
  <c r="D296" i="40"/>
  <c r="E184" i="40"/>
  <c r="G158" i="40"/>
  <c r="D135" i="40"/>
  <c r="D416" i="40"/>
  <c r="E24" i="40"/>
  <c r="E257" i="40"/>
  <c r="J494" i="40"/>
  <c r="D320" i="40"/>
  <c r="D217" i="40"/>
  <c r="D310" i="40"/>
  <c r="D322" i="40"/>
  <c r="E195" i="40"/>
  <c r="D413" i="40"/>
  <c r="D392" i="40"/>
  <c r="D118" i="40"/>
  <c r="E193" i="40"/>
  <c r="D484" i="40"/>
  <c r="G14" i="40"/>
  <c r="G85" i="40"/>
  <c r="E7" i="40"/>
  <c r="J418" i="40"/>
  <c r="D328" i="40"/>
  <c r="E10" i="40"/>
  <c r="D467" i="40"/>
  <c r="D447" i="40"/>
  <c r="D133" i="40"/>
  <c r="E171" i="40"/>
  <c r="E224" i="40"/>
  <c r="G122" i="40"/>
  <c r="E174" i="40"/>
  <c r="D156" i="40"/>
  <c r="E187" i="40"/>
  <c r="E251" i="40"/>
  <c r="D397" i="40"/>
  <c r="D287" i="40"/>
  <c r="G103" i="40"/>
  <c r="G76" i="40"/>
  <c r="D372" i="40"/>
  <c r="D315" i="40"/>
  <c r="D435" i="40"/>
  <c r="D241" i="40"/>
  <c r="G57" i="40"/>
  <c r="I332" i="40"/>
  <c r="E25" i="40"/>
  <c r="E18" i="40"/>
  <c r="D100" i="40"/>
  <c r="D4" i="40"/>
  <c r="D272" i="40"/>
  <c r="J477" i="40"/>
  <c r="E181" i="40"/>
  <c r="D317" i="40"/>
  <c r="E244" i="40"/>
  <c r="E178" i="40"/>
  <c r="J391" i="40"/>
  <c r="G88" i="40"/>
  <c r="E177" i="40"/>
  <c r="I419" i="40"/>
  <c r="D395" i="40"/>
  <c r="D183" i="40"/>
  <c r="E196" i="40"/>
  <c r="D62" i="40"/>
  <c r="D167" i="40"/>
  <c r="D356" i="40"/>
  <c r="G106" i="40"/>
  <c r="E46" i="40"/>
  <c r="D12" i="40"/>
  <c r="J369" i="40"/>
  <c r="E180" i="40"/>
  <c r="D346" i="40"/>
  <c r="D465" i="40"/>
  <c r="D464" i="40"/>
  <c r="G101" i="40"/>
  <c r="I363" i="40"/>
  <c r="G146" i="40"/>
  <c r="D94" i="40"/>
  <c r="E42" i="40"/>
  <c r="E230" i="40"/>
  <c r="D2" i="40"/>
  <c r="E236" i="40"/>
  <c r="E208" i="40"/>
  <c r="J366" i="40"/>
  <c r="D292" i="40"/>
  <c r="D238" i="40"/>
  <c r="D182" i="40"/>
  <c r="E209" i="40"/>
  <c r="G19" i="40"/>
  <c r="G137" i="40"/>
  <c r="D192" i="40"/>
  <c r="E259" i="40"/>
  <c r="D428" i="40"/>
  <c r="D336" i="40"/>
  <c r="E31" i="40"/>
  <c r="E282" i="40"/>
  <c r="D378" i="40"/>
  <c r="D307" i="40"/>
  <c r="D147" i="40"/>
  <c r="D121" i="40"/>
  <c r="D483" i="40"/>
  <c r="D412" i="40"/>
  <c r="D444" i="40"/>
  <c r="D303" i="40"/>
  <c r="G3" i="40"/>
  <c r="D276" i="40"/>
  <c r="G162" i="40"/>
  <c r="D33" i="40"/>
  <c r="E214" i="40"/>
  <c r="G78" i="40"/>
  <c r="D203" i="40"/>
  <c r="D92" i="40"/>
  <c r="D68" i="40"/>
  <c r="E15" i="40"/>
  <c r="G143" i="40"/>
  <c r="D26" i="40"/>
  <c r="E212" i="40"/>
  <c r="D47" i="40"/>
  <c r="G39" i="40"/>
  <c r="G125" i="40"/>
  <c r="D83" i="40"/>
  <c r="D382" i="40"/>
  <c r="D343" i="40"/>
  <c r="D325" i="40"/>
  <c r="G27" i="40"/>
  <c r="J335" i="40"/>
  <c r="J362" i="40"/>
  <c r="D136" i="40"/>
  <c r="D53" i="40"/>
  <c r="D204" i="40"/>
  <c r="J437" i="40"/>
  <c r="G165" i="40"/>
  <c r="E9" i="40"/>
  <c r="D399" i="40"/>
  <c r="D191" i="40"/>
  <c r="D169" i="40"/>
  <c r="E235" i="40"/>
  <c r="D289" i="40"/>
  <c r="G79" i="40"/>
  <c r="D111" i="40"/>
  <c r="G124" i="40"/>
  <c r="D326" i="40"/>
  <c r="D407" i="40"/>
  <c r="E232" i="40"/>
  <c r="D48" i="40"/>
  <c r="D308" i="40"/>
  <c r="J441" i="40"/>
  <c r="D49" i="40"/>
  <c r="G115" i="40"/>
  <c r="D427" i="40"/>
  <c r="D132" i="40"/>
  <c r="G58" i="40"/>
  <c r="G128" i="40"/>
  <c r="D321" i="40"/>
  <c r="D267" i="40"/>
  <c r="D176" i="40"/>
  <c r="D431" i="40"/>
  <c r="D54" i="40"/>
  <c r="D314" i="40"/>
  <c r="D216" i="40"/>
  <c r="D95" i="40"/>
  <c r="D295" i="40"/>
  <c r="E285" i="40"/>
  <c r="D50" i="40"/>
  <c r="G140" i="40"/>
  <c r="D32" i="40"/>
  <c r="G142" i="40"/>
  <c r="D487" i="40"/>
  <c r="D51" i="40"/>
  <c r="D210" i="40"/>
  <c r="D371" i="40"/>
  <c r="D373" i="40"/>
  <c r="D462" i="40"/>
  <c r="J473" i="40"/>
  <c r="D400" i="40"/>
  <c r="D270" i="40"/>
  <c r="D96" i="40"/>
  <c r="E215" i="40"/>
  <c r="D170" i="40"/>
  <c r="D253" i="40"/>
  <c r="D237" i="40"/>
  <c r="E242" i="40"/>
  <c r="D468" i="40"/>
  <c r="E248" i="40"/>
  <c r="J480" i="40"/>
  <c r="D120" i="40"/>
  <c r="D293" i="40"/>
  <c r="D375" i="40"/>
  <c r="E199" i="40"/>
  <c r="D339" i="40"/>
  <c r="D299" i="40"/>
  <c r="E202" i="40"/>
  <c r="E233" i="40"/>
  <c r="G61" i="40"/>
  <c r="D211" i="40"/>
  <c r="D409" i="40"/>
  <c r="D69" i="40"/>
  <c r="D406" i="40"/>
  <c r="G82" i="40"/>
  <c r="D380" i="40"/>
  <c r="D411" i="40"/>
  <c r="I471" i="40"/>
  <c r="I347" i="40"/>
  <c r="C365" i="40"/>
  <c r="J467" i="40"/>
  <c r="H68" i="40"/>
  <c r="H79" i="40"/>
  <c r="H199" i="40"/>
  <c r="F54" i="40"/>
  <c r="F2" i="40"/>
  <c r="H178" i="40"/>
  <c r="F385" i="40"/>
  <c r="H489" i="40"/>
  <c r="F382" i="40"/>
  <c r="H391" i="40"/>
  <c r="H164" i="40"/>
  <c r="H330" i="40"/>
  <c r="F170" i="40"/>
  <c r="F304" i="40"/>
  <c r="H416" i="40"/>
  <c r="H300" i="40"/>
  <c r="H418" i="40"/>
  <c r="H355" i="40"/>
  <c r="H277" i="40"/>
  <c r="H487" i="40"/>
  <c r="H97" i="40"/>
  <c r="H224" i="40"/>
  <c r="H72" i="40"/>
  <c r="H125" i="40"/>
  <c r="AT80" i="3"/>
  <c r="V30" i="45" s="1"/>
  <c r="H61" i="40"/>
  <c r="H451" i="40"/>
  <c r="H124" i="40"/>
  <c r="H219" i="40"/>
  <c r="H149" i="40"/>
  <c r="H227" i="40"/>
  <c r="H411" i="40"/>
  <c r="F308" i="40"/>
  <c r="F292" i="40"/>
  <c r="H32" i="40"/>
  <c r="H228" i="40"/>
  <c r="H365" i="40"/>
  <c r="H206" i="40"/>
  <c r="F172" i="40"/>
  <c r="H356" i="40"/>
  <c r="H209" i="40"/>
  <c r="H225" i="40"/>
  <c r="H409" i="40"/>
  <c r="D446" i="40"/>
  <c r="H229" i="40"/>
  <c r="E238" i="40"/>
  <c r="H75" i="40"/>
  <c r="H196" i="40"/>
  <c r="F53" i="40"/>
  <c r="AS80" i="3"/>
  <c r="H3" i="40"/>
  <c r="H361" i="40"/>
  <c r="H40" i="40"/>
  <c r="H366" i="40"/>
  <c r="H423" i="40"/>
  <c r="H226" i="40"/>
  <c r="H20" i="40"/>
  <c r="H461" i="40"/>
  <c r="H496" i="40"/>
  <c r="F171" i="40"/>
  <c r="H15" i="40"/>
  <c r="H129" i="40"/>
  <c r="H444" i="40"/>
  <c r="E250" i="40"/>
  <c r="H179" i="40"/>
  <c r="H243" i="40"/>
  <c r="H247" i="40"/>
  <c r="H248" i="40"/>
  <c r="H270" i="40"/>
  <c r="C326" i="40"/>
  <c r="F301" i="40"/>
  <c r="H388" i="40"/>
  <c r="F312" i="40"/>
  <c r="H101" i="40"/>
  <c r="H71" i="40"/>
  <c r="H459" i="40"/>
  <c r="H123" i="40"/>
  <c r="H21" i="40"/>
  <c r="H268" i="40"/>
  <c r="H37" i="40"/>
  <c r="H121" i="40"/>
  <c r="F52" i="40"/>
  <c r="H492" i="40"/>
  <c r="H420" i="40"/>
  <c r="F314" i="40"/>
  <c r="E272" i="40"/>
  <c r="H119" i="40"/>
  <c r="H327" i="40"/>
  <c r="H120" i="40"/>
  <c r="H39" i="40"/>
  <c r="H38" i="40"/>
  <c r="H34" i="40"/>
  <c r="H325" i="40"/>
  <c r="H335" i="40"/>
  <c r="H192" i="40"/>
  <c r="H251" i="40"/>
  <c r="H16" i="40"/>
  <c r="H163" i="40"/>
  <c r="AT89" i="3"/>
  <c r="V39" i="45" s="1"/>
  <c r="H205" i="40"/>
  <c r="H378" i="40"/>
  <c r="F311" i="40"/>
  <c r="H41" i="40"/>
  <c r="H154" i="40"/>
  <c r="H360" i="40"/>
  <c r="H77" i="40"/>
  <c r="C328" i="40"/>
  <c r="H482" i="40"/>
  <c r="H78" i="40"/>
  <c r="F174" i="40"/>
  <c r="H45" i="40"/>
  <c r="H127" i="40"/>
  <c r="H180" i="40"/>
  <c r="H244" i="40"/>
  <c r="H109" i="40"/>
  <c r="H103" i="40"/>
  <c r="H218" i="40"/>
  <c r="H181" i="40"/>
  <c r="H105" i="40"/>
  <c r="H377" i="40"/>
  <c r="H285" i="40"/>
  <c r="H89" i="40"/>
  <c r="F307" i="40"/>
  <c r="AS89" i="3"/>
  <c r="H107" i="40"/>
  <c r="F169" i="40"/>
  <c r="H156" i="40"/>
  <c r="H367" i="40"/>
  <c r="H288" i="40"/>
  <c r="H267" i="40"/>
  <c r="H22" i="40"/>
  <c r="H200" i="40"/>
  <c r="H96" i="40"/>
  <c r="H87" i="40"/>
  <c r="H131" i="40"/>
  <c r="H353" i="40"/>
  <c r="H245" i="40"/>
  <c r="E275" i="40"/>
  <c r="H408" i="40"/>
  <c r="H413" i="40"/>
  <c r="H359" i="40"/>
  <c r="H364" i="40"/>
  <c r="H387" i="40"/>
  <c r="F309" i="40"/>
  <c r="H13" i="40"/>
  <c r="H422" i="40"/>
  <c r="H354" i="40"/>
  <c r="T30" i="45"/>
  <c r="H59" i="40"/>
  <c r="H10" i="40"/>
  <c r="H197" i="40"/>
  <c r="H410" i="40"/>
  <c r="F289" i="40"/>
  <c r="H381" i="40"/>
  <c r="H198" i="40"/>
  <c r="H220" i="40"/>
  <c r="H35" i="40"/>
  <c r="H153" i="40"/>
  <c r="H18" i="40"/>
  <c r="H414" i="40"/>
  <c r="H194" i="40"/>
  <c r="H195" i="40"/>
  <c r="H207" i="40"/>
  <c r="H189" i="40"/>
  <c r="H495" i="40"/>
  <c r="F173" i="40"/>
  <c r="H457" i="40"/>
  <c r="H159" i="40"/>
  <c r="H160" i="40"/>
  <c r="H426" i="40"/>
  <c r="H69" i="40"/>
  <c r="AR80" i="3"/>
  <c r="H279" i="40"/>
  <c r="H74" i="40"/>
  <c r="H278" i="40"/>
  <c r="H447" i="40"/>
  <c r="H306" i="40"/>
  <c r="H332" i="40"/>
  <c r="H201" i="40"/>
  <c r="H458" i="40"/>
  <c r="D239" i="40"/>
  <c r="H7" i="40"/>
  <c r="H456" i="40"/>
  <c r="C329" i="40"/>
  <c r="E249" i="40"/>
  <c r="H193" i="40"/>
  <c r="H448" i="40"/>
  <c r="H117" i="40"/>
  <c r="E271" i="40"/>
  <c r="H369" i="40"/>
  <c r="H58" i="40"/>
  <c r="F310" i="40"/>
  <c r="H421" i="40"/>
  <c r="H88" i="40"/>
  <c r="H331" i="40"/>
  <c r="AO80" i="3"/>
  <c r="H84" i="40"/>
  <c r="H334" i="40"/>
  <c r="H453" i="40"/>
  <c r="H147" i="40"/>
  <c r="H204" i="40"/>
  <c r="H14" i="40"/>
  <c r="H36" i="40"/>
  <c r="H291" i="40"/>
  <c r="E240" i="40"/>
  <c r="H357" i="40"/>
  <c r="H286" i="40"/>
  <c r="H273" i="40"/>
  <c r="H80" i="40"/>
  <c r="H70" i="40"/>
  <c r="D488" i="40"/>
  <c r="E283" i="40"/>
  <c r="H33" i="40"/>
  <c r="H176" i="40"/>
  <c r="H389" i="40"/>
  <c r="F305" i="40"/>
  <c r="H484" i="40"/>
  <c r="H445" i="40"/>
  <c r="H230" i="40"/>
  <c r="AK80" i="3" a="1"/>
  <c r="AK80" i="3" s="1"/>
  <c r="H485" i="40"/>
  <c r="H24" i="40"/>
  <c r="H158" i="40"/>
  <c r="H216" i="40"/>
  <c r="H188" i="40"/>
  <c r="H363" i="40"/>
  <c r="H493" i="40"/>
  <c r="H81" i="40"/>
  <c r="H190" i="40"/>
  <c r="H351" i="40"/>
  <c r="H6" i="40"/>
  <c r="H452" i="40"/>
  <c r="H407" i="40"/>
  <c r="H284" i="40"/>
  <c r="H424" i="40"/>
  <c r="H483" i="40"/>
  <c r="H460" i="40"/>
  <c r="H60" i="40"/>
  <c r="H11" i="40"/>
  <c r="H323" i="40"/>
  <c r="F167" i="40"/>
  <c r="H486" i="40"/>
  <c r="H368" i="40"/>
  <c r="AM80" i="3"/>
  <c r="U30" i="45" s="1"/>
  <c r="AK89" i="3" a="1"/>
  <c r="AK89" i="3" s="1"/>
  <c r="H379" i="40"/>
  <c r="H56" i="40"/>
  <c r="H99" i="40"/>
  <c r="H106" i="40"/>
  <c r="H490" i="40"/>
  <c r="H415" i="40"/>
  <c r="H42" i="40"/>
  <c r="H380" i="40"/>
  <c r="H208" i="40"/>
  <c r="H276" i="40"/>
  <c r="H25" i="40"/>
  <c r="F293" i="40"/>
  <c r="H322" i="40"/>
  <c r="F303" i="40"/>
  <c r="H442" i="40"/>
  <c r="F50" i="40"/>
  <c r="H150" i="40"/>
  <c r="H321" i="40"/>
  <c r="H217" i="40"/>
  <c r="H8" i="40"/>
  <c r="H76" i="40"/>
  <c r="H128" i="40"/>
  <c r="H491" i="40"/>
  <c r="I190" i="40"/>
  <c r="I65" i="40"/>
  <c r="I117" i="40"/>
  <c r="I101" i="40"/>
  <c r="I411" i="40"/>
  <c r="I232" i="40"/>
  <c r="I261" i="40"/>
  <c r="I23" i="40"/>
  <c r="I296" i="40"/>
  <c r="I238" i="40"/>
  <c r="I483" i="40"/>
  <c r="I141" i="40"/>
  <c r="I327" i="40"/>
  <c r="I226" i="40"/>
  <c r="I253" i="40"/>
  <c r="I444" i="40"/>
  <c r="I322" i="40"/>
  <c r="I49" i="40"/>
  <c r="I372" i="40"/>
  <c r="I38" i="40"/>
  <c r="I118" i="40"/>
  <c r="I97" i="40"/>
  <c r="I367" i="40"/>
  <c r="I318" i="40"/>
  <c r="I135" i="40"/>
  <c r="I262" i="40"/>
  <c r="I170" i="40"/>
  <c r="I208" i="40"/>
  <c r="I378" i="40"/>
  <c r="I341" i="40"/>
  <c r="I321" i="40"/>
  <c r="I462" i="40"/>
  <c r="I195" i="40"/>
  <c r="I409" i="40"/>
  <c r="I452" i="40"/>
  <c r="I17" i="40"/>
  <c r="I343" i="40"/>
  <c r="I86" i="40"/>
  <c r="I455" i="40"/>
  <c r="I379" i="40"/>
  <c r="I280" i="40"/>
  <c r="I231" i="40"/>
  <c r="I11" i="40"/>
  <c r="I315" i="40"/>
  <c r="AP94" i="3"/>
  <c r="T44" i="45"/>
  <c r="AO94" i="3"/>
  <c r="AR94" i="3"/>
  <c r="AT94" i="3"/>
  <c r="V44" i="45" s="1"/>
  <c r="AS94" i="3"/>
  <c r="AK94" i="3" a="1"/>
  <c r="AK94" i="3" s="1"/>
  <c r="I473" i="40"/>
  <c r="I243" i="40"/>
  <c r="I306" i="40"/>
  <c r="I48" i="40"/>
  <c r="I62" i="40"/>
  <c r="I184" i="40"/>
  <c r="I171" i="40"/>
  <c r="I310" i="40"/>
  <c r="I88" i="40"/>
  <c r="I246" i="40"/>
  <c r="I63" i="40"/>
  <c r="I352" i="40"/>
  <c r="I371" i="40"/>
  <c r="I331" i="40"/>
  <c r="I478" i="40"/>
  <c r="I33" i="40"/>
  <c r="I436" i="40"/>
  <c r="I268" i="40"/>
  <c r="I447" i="40"/>
  <c r="I98" i="40"/>
  <c r="I247" i="40"/>
  <c r="I99" i="40"/>
  <c r="I77" i="40"/>
  <c r="I394" i="40"/>
  <c r="I430" i="40"/>
  <c r="I189" i="40"/>
  <c r="I427" i="40"/>
  <c r="I9" i="40"/>
  <c r="I399" i="40"/>
  <c r="I28" i="40"/>
  <c r="I469" i="40"/>
  <c r="I56" i="40"/>
  <c r="I300" i="40"/>
  <c r="I66" i="40"/>
  <c r="I348" i="40"/>
  <c r="I71" i="40"/>
  <c r="I283" i="40"/>
  <c r="I223" i="40"/>
  <c r="I41" i="40"/>
  <c r="I103" i="40"/>
  <c r="I213" i="40"/>
  <c r="I412" i="40"/>
  <c r="I319" i="40"/>
  <c r="I467" i="40"/>
  <c r="I203" i="40"/>
  <c r="I267" i="40"/>
  <c r="I384" i="40"/>
  <c r="I351" i="40"/>
  <c r="I84" i="40"/>
  <c r="I13" i="40"/>
  <c r="I432" i="40"/>
  <c r="I377" i="40"/>
  <c r="I317" i="40"/>
  <c r="I375" i="40"/>
  <c r="I420" i="40"/>
  <c r="I386" i="40"/>
  <c r="I356" i="40"/>
  <c r="I7" i="40"/>
  <c r="I35" i="40"/>
  <c r="I442" i="40"/>
  <c r="I94" i="40"/>
  <c r="I255" i="40"/>
  <c r="I382" i="40"/>
  <c r="I221" i="40"/>
  <c r="I362" i="40"/>
  <c r="I355" i="40"/>
  <c r="I206" i="40"/>
  <c r="I234" i="40"/>
  <c r="I233" i="40"/>
  <c r="I277" i="40"/>
  <c r="I37" i="40"/>
  <c r="I176" i="40"/>
  <c r="I259" i="40"/>
  <c r="I122" i="40"/>
  <c r="I180" i="40"/>
  <c r="I222" i="40"/>
  <c r="I3" i="40"/>
  <c r="I169" i="40"/>
  <c r="I15" i="40"/>
  <c r="I129" i="40"/>
  <c r="I75" i="40"/>
  <c r="I111" i="40"/>
  <c r="I108" i="40"/>
  <c r="I397" i="40"/>
  <c r="I185" i="40"/>
  <c r="I482" i="40"/>
  <c r="I134" i="40"/>
  <c r="I96" i="40"/>
  <c r="I301" i="40"/>
  <c r="I148" i="40"/>
  <c r="I16" i="40"/>
  <c r="I90" i="40"/>
  <c r="I336" i="40"/>
  <c r="I407" i="40"/>
  <c r="I254" i="40"/>
  <c r="I124" i="40"/>
  <c r="I113" i="40"/>
  <c r="I475" i="40"/>
  <c r="I408" i="40"/>
  <c r="I492" i="40"/>
  <c r="I429" i="40"/>
  <c r="I290" i="40"/>
  <c r="I389" i="40"/>
  <c r="I119" i="40"/>
  <c r="I4" i="40"/>
  <c r="I323" i="40"/>
  <c r="I27" i="40"/>
  <c r="I217" i="40"/>
  <c r="I437" i="40"/>
  <c r="I106" i="40"/>
  <c r="I258" i="40"/>
  <c r="I292" i="40"/>
  <c r="I249" i="40"/>
  <c r="I144" i="40"/>
  <c r="I102" i="40"/>
  <c r="I433" i="40"/>
  <c r="I257" i="40"/>
  <c r="I404" i="40"/>
  <c r="I326" i="40"/>
  <c r="I219" i="40"/>
  <c r="I211" i="40"/>
  <c r="I58" i="40"/>
  <c r="I294" i="40"/>
  <c r="I34" i="40"/>
  <c r="I439" i="40"/>
  <c r="I264" i="40"/>
  <c r="I228" i="40"/>
  <c r="I50" i="40"/>
  <c r="I380" i="40"/>
  <c r="I194" i="40"/>
  <c r="I374" i="40"/>
  <c r="I383" i="40"/>
  <c r="I120" i="40"/>
  <c r="I78" i="40"/>
  <c r="I392" i="40"/>
  <c r="I342" i="40"/>
  <c r="I312" i="40"/>
  <c r="I158" i="40"/>
  <c r="I142" i="40"/>
  <c r="I324" i="40"/>
  <c r="I240" i="40"/>
  <c r="I485" i="40"/>
  <c r="I167" i="40"/>
  <c r="I53" i="40"/>
  <c r="I316" i="40"/>
  <c r="I446" i="40"/>
  <c r="I345" i="40"/>
  <c r="I200" i="40"/>
  <c r="I191" i="40"/>
  <c r="I235" i="40"/>
  <c r="I93" i="40"/>
  <c r="I22" i="40"/>
  <c r="I173" i="40"/>
  <c r="I197" i="40"/>
  <c r="I8" i="40"/>
  <c r="I428" i="40"/>
  <c r="I64" i="40"/>
  <c r="I132" i="40"/>
  <c r="I272" i="40"/>
  <c r="I242" i="40"/>
  <c r="I59" i="40"/>
  <c r="I138" i="40"/>
  <c r="I244" i="40"/>
  <c r="I443" i="40"/>
  <c r="I207" i="40"/>
  <c r="I32" i="40"/>
  <c r="I464" i="40"/>
  <c r="I387" i="40"/>
  <c r="I44" i="40"/>
  <c r="I126" i="40"/>
  <c r="I139" i="40"/>
  <c r="I30" i="40"/>
  <c r="I74" i="40"/>
  <c r="I105" i="40"/>
  <c r="I193" i="40"/>
  <c r="I373" i="40"/>
  <c r="I6" i="40"/>
  <c r="I330" i="40"/>
  <c r="I358" i="40"/>
  <c r="I60" i="40"/>
  <c r="I80" i="40"/>
  <c r="I271" i="40"/>
  <c r="I303" i="40"/>
  <c r="I152" i="40"/>
  <c r="I39" i="40"/>
  <c r="I154" i="40"/>
  <c r="I168" i="40"/>
  <c r="I393" i="40"/>
  <c r="I92" i="40"/>
  <c r="I401" i="40"/>
  <c r="I289" i="40"/>
  <c r="I51" i="40"/>
  <c r="I333" i="40"/>
  <c r="I216" i="40"/>
  <c r="I198" i="40"/>
  <c r="I278" i="40"/>
  <c r="I205" i="40"/>
  <c r="I178" i="40"/>
  <c r="I5" i="40"/>
  <c r="I55" i="40"/>
  <c r="I364" i="40"/>
  <c r="I47" i="40"/>
  <c r="I20" i="40"/>
  <c r="I346" i="40"/>
  <c r="I239" i="40"/>
  <c r="I183" i="40"/>
  <c r="I114" i="40"/>
  <c r="I149" i="40"/>
  <c r="I434" i="40"/>
  <c r="I214" i="40"/>
  <c r="I163" i="40"/>
  <c r="I291" i="40"/>
  <c r="I287" i="40"/>
  <c r="I488" i="40"/>
  <c r="I337" i="40"/>
  <c r="I70" i="40"/>
  <c r="I123" i="40"/>
  <c r="I417" i="40"/>
  <c r="I73" i="40"/>
  <c r="I188" i="40"/>
  <c r="I339" i="40"/>
  <c r="I237" i="40"/>
  <c r="I186" i="40"/>
  <c r="I179" i="40"/>
  <c r="I298" i="40"/>
  <c r="I395" i="40"/>
  <c r="I87" i="40"/>
  <c r="I338" i="40"/>
  <c r="I210" i="40"/>
  <c r="I21" i="40"/>
  <c r="I288" i="40"/>
  <c r="I57" i="40"/>
  <c r="I175" i="40"/>
  <c r="I423" i="40"/>
  <c r="I127" i="40"/>
  <c r="I177" i="40"/>
  <c r="I204" i="40"/>
  <c r="I12" i="40"/>
  <c r="I115" i="40"/>
  <c r="I172" i="40"/>
  <c r="I91" i="40"/>
  <c r="I414" i="40"/>
  <c r="I449" i="40"/>
  <c r="I2" i="40"/>
  <c r="I85" i="40"/>
  <c r="I137" i="40"/>
  <c r="I297" i="40"/>
  <c r="I212" i="40"/>
  <c r="I112" i="40"/>
  <c r="I295" i="40"/>
  <c r="I453" i="40"/>
  <c r="I218" i="40"/>
  <c r="I328" i="40"/>
  <c r="I302" i="40"/>
  <c r="I269" i="40"/>
  <c r="I472" i="40"/>
  <c r="I418" i="40"/>
  <c r="I69" i="40"/>
  <c r="I52" i="40"/>
  <c r="I151" i="40"/>
  <c r="I19" i="40"/>
  <c r="I42" i="40"/>
  <c r="I182" i="40"/>
  <c r="I458" i="40"/>
  <c r="I147" i="40"/>
  <c r="I14" i="40"/>
  <c r="I160" i="40"/>
  <c r="I133" i="40"/>
  <c r="I463" i="40"/>
  <c r="I274" i="40"/>
  <c r="I402" i="40"/>
  <c r="I26" i="40"/>
  <c r="I83" i="40"/>
  <c r="I68" i="40"/>
  <c r="I361" i="40"/>
  <c r="I24" i="40"/>
  <c r="I309" i="40"/>
  <c r="I225" i="40"/>
  <c r="I398" i="40"/>
  <c r="I353" i="40"/>
  <c r="I29" i="40"/>
  <c r="I307" i="40"/>
  <c r="I157" i="40"/>
  <c r="I466" i="40"/>
  <c r="J329" i="40"/>
  <c r="J128" i="40"/>
  <c r="J377" i="40"/>
  <c r="J383" i="40"/>
  <c r="J233" i="40"/>
  <c r="J206" i="40"/>
  <c r="J14" i="40"/>
  <c r="J347" i="40"/>
  <c r="J442" i="40"/>
  <c r="J252" i="40"/>
  <c r="AO86" i="3"/>
  <c r="J174" i="40"/>
  <c r="J355" i="40"/>
  <c r="J59" i="40"/>
  <c r="J462" i="40"/>
  <c r="J168" i="40"/>
  <c r="J337" i="40"/>
  <c r="J130" i="40"/>
  <c r="J374" i="40"/>
  <c r="J254" i="40"/>
  <c r="J440" i="40"/>
  <c r="BF65" i="3"/>
  <c r="BJ65" i="3" s="1"/>
  <c r="J83" i="40"/>
  <c r="J205" i="40"/>
  <c r="J72" i="40"/>
  <c r="J313" i="40"/>
  <c r="AT86" i="3"/>
  <c r="V36" i="45" s="1"/>
  <c r="J433" i="40"/>
  <c r="J216" i="40"/>
  <c r="J27" i="40"/>
  <c r="J107" i="40"/>
  <c r="J121" i="40"/>
  <c r="J138" i="40"/>
  <c r="J373" i="40"/>
  <c r="J385" i="40"/>
  <c r="J3" i="40"/>
  <c r="J38" i="40"/>
  <c r="J482" i="40"/>
  <c r="J12" i="40"/>
  <c r="J299" i="40"/>
  <c r="J321" i="40"/>
  <c r="J50" i="40"/>
  <c r="J327" i="40"/>
  <c r="J221" i="40"/>
  <c r="J76" i="40"/>
  <c r="J217" i="40"/>
  <c r="J454" i="40"/>
  <c r="J37" i="40"/>
  <c r="J289" i="40"/>
  <c r="J450" i="40"/>
  <c r="J150" i="40"/>
  <c r="J148" i="40"/>
  <c r="J122" i="40"/>
  <c r="J16" i="40"/>
  <c r="J379" i="40"/>
  <c r="J351" i="40"/>
  <c r="J95" i="40"/>
  <c r="J352" i="40"/>
  <c r="J222" i="40"/>
  <c r="J185" i="40"/>
  <c r="J316" i="40"/>
  <c r="J11" i="40"/>
  <c r="J178" i="40"/>
  <c r="J77" i="40"/>
  <c r="J260" i="40"/>
  <c r="J19" i="40"/>
  <c r="J140" i="40"/>
  <c r="J210" i="40"/>
  <c r="J413" i="40"/>
  <c r="J245" i="40"/>
  <c r="J392" i="40"/>
  <c r="J325" i="40"/>
  <c r="J317" i="40"/>
  <c r="J243" i="40"/>
  <c r="J137" i="40"/>
  <c r="J159" i="40"/>
  <c r="J332" i="40"/>
  <c r="J201" i="40"/>
  <c r="J213" i="40"/>
  <c r="J246" i="40"/>
  <c r="J172" i="40"/>
  <c r="J57" i="40"/>
  <c r="J330" i="40"/>
  <c r="J87" i="40"/>
  <c r="J48" i="40"/>
  <c r="J18" i="40"/>
  <c r="J411" i="40"/>
  <c r="J56" i="40"/>
  <c r="J68" i="40"/>
  <c r="J472" i="40"/>
  <c r="J101" i="40"/>
  <c r="J171" i="40"/>
  <c r="J211" i="40"/>
  <c r="J397" i="40"/>
  <c r="J8" i="40"/>
  <c r="J23" i="40"/>
  <c r="J436" i="40"/>
  <c r="J100" i="40"/>
  <c r="J112" i="40"/>
  <c r="J421" i="40"/>
  <c r="J237" i="40"/>
  <c r="AR86" i="3"/>
  <c r="J242" i="40"/>
  <c r="J207" i="40"/>
  <c r="J267" i="40"/>
  <c r="J193" i="40"/>
  <c r="J271" i="40"/>
  <c r="J417" i="40"/>
  <c r="J305" i="40"/>
  <c r="J97" i="40"/>
  <c r="J29" i="40"/>
  <c r="J466" i="40"/>
  <c r="J341" i="40"/>
  <c r="J2" i="40"/>
  <c r="J218" i="40"/>
  <c r="J225" i="40"/>
  <c r="J109" i="40"/>
  <c r="J189" i="40"/>
  <c r="J300" i="40"/>
  <c r="J192" i="40"/>
  <c r="J394" i="40"/>
  <c r="J388" i="40"/>
  <c r="J465" i="40"/>
  <c r="J309" i="40"/>
  <c r="J52" i="40"/>
  <c r="J232" i="40"/>
  <c r="J64" i="40"/>
  <c r="J238" i="40"/>
  <c r="J229" i="40"/>
  <c r="J36" i="40"/>
  <c r="J315" i="40"/>
  <c r="J51" i="40"/>
  <c r="J187" i="40"/>
  <c r="J224" i="40"/>
  <c r="J84" i="40"/>
  <c r="J45" i="40"/>
  <c r="J281" i="40"/>
  <c r="J89" i="40"/>
  <c r="J320" i="40"/>
  <c r="J194" i="40"/>
  <c r="J273" i="40"/>
  <c r="J236" i="40"/>
  <c r="J114" i="40"/>
  <c r="J288" i="40"/>
  <c r="J293" i="40"/>
  <c r="J253" i="40"/>
  <c r="J438" i="40"/>
  <c r="J345" i="40"/>
  <c r="J21" i="40"/>
  <c r="J203" i="40"/>
  <c r="J400" i="40"/>
  <c r="AQ81" i="3"/>
  <c r="J308" i="40"/>
  <c r="AS86" i="3"/>
  <c r="J322" i="40"/>
  <c r="J41" i="40"/>
  <c r="J476" i="40"/>
  <c r="J295" i="40"/>
  <c r="J407" i="40"/>
  <c r="J405" i="40"/>
  <c r="J47" i="40"/>
  <c r="J474" i="40"/>
  <c r="J199" i="40"/>
  <c r="J125" i="40"/>
  <c r="J54" i="40"/>
  <c r="J90" i="40"/>
  <c r="J378" i="40"/>
  <c r="J435" i="40"/>
  <c r="J102" i="40"/>
  <c r="J338" i="40"/>
  <c r="J361" i="40"/>
  <c r="J429" i="40"/>
  <c r="J4" i="40"/>
  <c r="J368" i="40"/>
  <c r="J96" i="40"/>
  <c r="J340" i="40"/>
  <c r="J79" i="40"/>
  <c r="AP81" i="3"/>
  <c r="J376" i="40"/>
  <c r="J155" i="40"/>
  <c r="J250" i="40"/>
  <c r="AM86" i="3"/>
  <c r="U36" i="45" s="1"/>
  <c r="J334" i="40"/>
  <c r="J118" i="40"/>
  <c r="J489" i="40"/>
  <c r="J143" i="40"/>
  <c r="J326" i="40"/>
  <c r="J119" i="40"/>
  <c r="J448" i="40"/>
  <c r="J294" i="40"/>
  <c r="J133" i="40"/>
  <c r="J126" i="40"/>
  <c r="J93" i="40"/>
  <c r="J22" i="40"/>
  <c r="J62" i="40"/>
  <c r="J231" i="40"/>
  <c r="J241" i="40"/>
  <c r="J342" i="40"/>
  <c r="J443" i="40"/>
  <c r="J69" i="40"/>
  <c r="J170" i="40"/>
  <c r="J116" i="40"/>
  <c r="J396" i="40"/>
  <c r="J31" i="40"/>
  <c r="J153" i="40"/>
  <c r="AT81" i="3"/>
  <c r="V31" i="45" s="1"/>
  <c r="J227" i="40"/>
  <c r="J32" i="40"/>
  <c r="J459" i="40"/>
  <c r="AK86" i="3" a="1"/>
  <c r="AK86" i="3" s="1"/>
  <c r="J386" i="40"/>
  <c r="J136" i="40"/>
  <c r="J215" i="40"/>
  <c r="J70" i="40"/>
  <c r="J263" i="40"/>
  <c r="J176" i="40"/>
  <c r="J65" i="40"/>
  <c r="J209" i="40"/>
  <c r="J287" i="40"/>
  <c r="J33" i="40"/>
  <c r="J26" i="40"/>
  <c r="J403" i="40"/>
  <c r="J169" i="40"/>
  <c r="J336" i="40"/>
  <c r="J302" i="40"/>
  <c r="J301" i="40"/>
  <c r="J134" i="40"/>
  <c r="J212" i="40"/>
  <c r="J132" i="40"/>
  <c r="J49" i="40"/>
  <c r="J13" i="40"/>
  <c r="J111" i="40"/>
  <c r="J175" i="40"/>
  <c r="AO81" i="3"/>
  <c r="J344" i="40"/>
  <c r="J239" i="40"/>
  <c r="AN86" i="3"/>
  <c r="J318" i="40"/>
  <c r="J410" i="40"/>
  <c r="J359" i="40"/>
  <c r="J55" i="40"/>
  <c r="J85" i="40"/>
  <c r="J7" i="40"/>
  <c r="J105" i="40"/>
  <c r="J470" i="40"/>
  <c r="J479" i="40"/>
  <c r="J265" i="40"/>
  <c r="J104" i="40"/>
  <c r="J372" i="40"/>
  <c r="J382" i="40"/>
  <c r="J20" i="40"/>
  <c r="J415" i="40"/>
  <c r="J381" i="40"/>
  <c r="J365" i="40"/>
  <c r="J270" i="40"/>
  <c r="J323" i="40"/>
  <c r="J34" i="40"/>
  <c r="J141" i="40"/>
  <c r="J486" i="40"/>
  <c r="J183" i="40"/>
  <c r="AR81" i="3"/>
  <c r="J61" i="40"/>
  <c r="J432" i="40"/>
  <c r="J25" i="40"/>
  <c r="AQ86" i="3"/>
  <c r="J164" i="40"/>
  <c r="J91" i="40"/>
  <c r="J261" i="40"/>
  <c r="J452" i="40"/>
  <c r="J291" i="40"/>
  <c r="J145" i="40"/>
  <c r="J248" i="40"/>
  <c r="J256" i="40"/>
  <c r="J6" i="40"/>
  <c r="J354" i="40"/>
  <c r="J113" i="40"/>
  <c r="J234" i="40"/>
  <c r="J427" i="40"/>
  <c r="J184" i="40"/>
  <c r="J177" i="40"/>
  <c r="J220" i="40"/>
  <c r="J257" i="40"/>
  <c r="J277" i="40"/>
  <c r="J296" i="40"/>
  <c r="J167" i="40"/>
  <c r="J311" i="40"/>
  <c r="J181" i="40"/>
  <c r="J15" i="40"/>
  <c r="T31" i="45"/>
  <c r="J268" i="40"/>
  <c r="J258" i="40"/>
  <c r="J363" i="40"/>
  <c r="J188" i="40"/>
  <c r="T36" i="45"/>
  <c r="J117" i="40"/>
  <c r="J86" i="40"/>
  <c r="J445" i="40"/>
  <c r="J182" i="40"/>
  <c r="J67" i="40"/>
  <c r="J306" i="40"/>
  <c r="J204" i="40"/>
  <c r="J40" i="40"/>
  <c r="J58" i="40"/>
  <c r="J304" i="40"/>
  <c r="J275" i="40"/>
  <c r="J493" i="40"/>
  <c r="J463" i="40"/>
  <c r="J428" i="40"/>
  <c r="J401" i="40"/>
  <c r="J92" i="40"/>
  <c r="J161" i="40"/>
  <c r="J297" i="40"/>
  <c r="J123" i="40"/>
  <c r="J349" i="40"/>
  <c r="J28" i="40"/>
  <c r="J197" i="40"/>
  <c r="J190" i="40"/>
  <c r="J393" i="40"/>
  <c r="AS81" i="3"/>
  <c r="J63" i="40"/>
  <c r="J484" i="40"/>
  <c r="J290" i="40"/>
  <c r="J43" i="40"/>
  <c r="J408" i="40"/>
  <c r="J446" i="40"/>
  <c r="J431" i="40"/>
  <c r="J10" i="40"/>
  <c r="J5" i="40"/>
  <c r="J419" i="40"/>
  <c r="J424" i="40"/>
  <c r="J98" i="40"/>
  <c r="J196" i="40"/>
  <c r="J390" i="40"/>
  <c r="J456" i="40"/>
  <c r="J468" i="40"/>
  <c r="J147" i="40"/>
  <c r="J157" i="40"/>
  <c r="J73" i="40"/>
  <c r="J371" i="40"/>
  <c r="J284" i="40"/>
  <c r="J151" i="40"/>
  <c r="J179" i="40"/>
  <c r="J398" i="40"/>
  <c r="J279" i="40"/>
  <c r="J74" i="40"/>
  <c r="J357" i="40"/>
  <c r="J81" i="40"/>
  <c r="BF59" i="3"/>
  <c r="BJ59" i="3" s="1"/>
  <c r="BF63" i="3"/>
  <c r="BJ63" i="3" s="1"/>
  <c r="BF69" i="3"/>
  <c r="BE69" i="3" s="1"/>
  <c r="BR69" i="3" s="1"/>
  <c r="BF64" i="3"/>
  <c r="BJ64" i="3" s="1"/>
  <c r="BF61" i="3"/>
  <c r="BJ61" i="3" s="1"/>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N125" i="3"/>
  <c r="AF125" i="3" s="1"/>
  <c r="AG109" i="3"/>
  <c r="N123" i="3"/>
  <c r="AF123" i="3" s="1"/>
  <c r="C136" i="31"/>
  <c r="AG101" i="3"/>
  <c r="M121" i="3"/>
  <c r="AA120" i="3" s="1"/>
  <c r="K4" i="45"/>
  <c r="K6" i="45"/>
  <c r="K5" i="45"/>
  <c r="C80" i="31"/>
  <c r="C81" i="31"/>
  <c r="C82" i="31"/>
  <c r="C83" i="31"/>
  <c r="K7" i="45"/>
  <c r="AA10" i="45"/>
  <c r="C164" i="31"/>
  <c r="C146" i="31"/>
  <c r="B164" i="31"/>
  <c r="AA24" i="45"/>
  <c r="C138" i="31"/>
  <c r="C133" i="31"/>
  <c r="AA12" i="45"/>
  <c r="C137" i="31" l="1"/>
  <c r="AA36" i="45"/>
  <c r="C145" i="31"/>
  <c r="K20" i="45"/>
  <c r="N127" i="3"/>
  <c r="AF127" i="3" s="1"/>
  <c r="C197" i="31" s="1"/>
  <c r="AA48" i="45"/>
  <c r="AG112" i="3"/>
  <c r="C131" i="31"/>
  <c r="M126" i="3"/>
  <c r="AA126" i="3" s="1"/>
  <c r="D126" i="3" s="1"/>
  <c r="M134" i="3" s="1"/>
  <c r="AA134" i="3" s="1"/>
  <c r="K29" i="45"/>
  <c r="AG102" i="3"/>
  <c r="AA27" i="45"/>
  <c r="N124" i="3"/>
  <c r="AF124" i="3" s="1"/>
  <c r="C194" i="31" s="1"/>
  <c r="AA15" i="45"/>
  <c r="C141" i="31"/>
  <c r="N126" i="3"/>
  <c r="AF126" i="3" s="1"/>
  <c r="AE41" i="45" s="1"/>
  <c r="N120" i="3"/>
  <c r="AF121" i="3" s="1"/>
  <c r="AE5" i="45" s="1"/>
  <c r="M127" i="3"/>
  <c r="AA127" i="3" s="1"/>
  <c r="B165" i="31"/>
  <c r="AA16" i="45"/>
  <c r="B175" i="31"/>
  <c r="AG105" i="3"/>
  <c r="W20" i="45"/>
  <c r="K31" i="45"/>
  <c r="M120" i="3"/>
  <c r="AA121" i="3" s="1"/>
  <c r="C183" i="31" s="1"/>
  <c r="W13" i="45"/>
  <c r="C165" i="31"/>
  <c r="K44" i="45"/>
  <c r="C175" i="31"/>
  <c r="C135" i="31"/>
  <c r="AA6" i="45"/>
  <c r="AA42" i="45"/>
  <c r="C143" i="31"/>
  <c r="C147" i="31"/>
  <c r="C139" i="31"/>
  <c r="K47" i="45"/>
  <c r="B177" i="31"/>
  <c r="AA28" i="45"/>
  <c r="AA40" i="45"/>
  <c r="K22" i="45"/>
  <c r="K46" i="45"/>
  <c r="C95" i="31"/>
  <c r="K30" i="45"/>
  <c r="C156" i="31"/>
  <c r="W29" i="45"/>
  <c r="W23" i="45"/>
  <c r="K21" i="45"/>
  <c r="C101" i="31"/>
  <c r="C90" i="31"/>
  <c r="C99" i="31"/>
  <c r="W47" i="45"/>
  <c r="C88" i="31"/>
  <c r="C85" i="31"/>
  <c r="C89" i="31"/>
  <c r="C100" i="31"/>
  <c r="C167" i="31"/>
  <c r="C103" i="31"/>
  <c r="C91" i="31"/>
  <c r="W6" i="45"/>
  <c r="K28" i="45"/>
  <c r="W7" i="45"/>
  <c r="W4" i="45"/>
  <c r="C149" i="31"/>
  <c r="B167" i="31"/>
  <c r="W21" i="45"/>
  <c r="C102" i="31"/>
  <c r="K12" i="45"/>
  <c r="C177" i="31"/>
  <c r="C121" i="31"/>
  <c r="C159" i="31"/>
  <c r="AA43" i="45"/>
  <c r="K38" i="45"/>
  <c r="C178" i="31"/>
  <c r="AA39" i="45"/>
  <c r="C144" i="31"/>
  <c r="C87" i="31"/>
  <c r="C84" i="31"/>
  <c r="C140" i="31"/>
  <c r="C86" i="31"/>
  <c r="K36" i="45"/>
  <c r="B178" i="31"/>
  <c r="C94" i="31"/>
  <c r="W12" i="45"/>
  <c r="C92" i="31"/>
  <c r="C93" i="31"/>
  <c r="AA3" i="45"/>
  <c r="C132" i="31"/>
  <c r="AA45" i="45"/>
  <c r="C142" i="31"/>
  <c r="C107" i="31"/>
  <c r="W30" i="45"/>
  <c r="C174" i="31"/>
  <c r="W28" i="45"/>
  <c r="C104" i="31"/>
  <c r="K39" i="45"/>
  <c r="W39" i="45"/>
  <c r="AA30" i="45"/>
  <c r="C134" i="31"/>
  <c r="B168" i="31"/>
  <c r="C125" i="31"/>
  <c r="C168" i="31"/>
  <c r="AA18" i="45"/>
  <c r="B174" i="31"/>
  <c r="C110" i="31"/>
  <c r="C97" i="31"/>
  <c r="C98" i="31"/>
  <c r="C96" i="31"/>
  <c r="AA31" i="45"/>
  <c r="C109" i="31"/>
  <c r="C116" i="31"/>
  <c r="C127" i="31"/>
  <c r="C124" i="31"/>
  <c r="C126" i="31"/>
  <c r="W22" i="45"/>
  <c r="C106" i="31"/>
  <c r="C108" i="31"/>
  <c r="W44" i="45"/>
  <c r="C112" i="31"/>
  <c r="C105" i="31"/>
  <c r="C114" i="31"/>
  <c r="C111" i="31"/>
  <c r="C113" i="31"/>
  <c r="C115" i="31"/>
  <c r="C119" i="31"/>
  <c r="C118" i="31"/>
  <c r="C117" i="31"/>
  <c r="W36" i="45"/>
  <c r="BL65" i="3"/>
  <c r="W31" i="45"/>
  <c r="C123" i="31"/>
  <c r="C122" i="31"/>
  <c r="C120" i="31"/>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AG122" i="3"/>
  <c r="M133" i="3"/>
  <c r="AA133" i="3" s="1"/>
  <c r="AE40" i="45"/>
  <c r="C188" i="31"/>
  <c r="C186" i="31"/>
  <c r="AE16" i="45"/>
  <c r="C184" i="31"/>
  <c r="C202" i="31"/>
  <c r="B202" i="31"/>
  <c r="AE28" i="45"/>
  <c r="AE29" i="45"/>
  <c r="C192" i="31"/>
  <c r="C195" i="31"/>
  <c r="AE23" i="45"/>
  <c r="AE35" i="45"/>
  <c r="C193" i="31"/>
  <c r="C182" i="31"/>
  <c r="AE10" i="45"/>
  <c r="AE47" i="45" l="1"/>
  <c r="AE4" i="45"/>
  <c r="D127" i="3"/>
  <c r="C196" i="31"/>
  <c r="C206" i="31"/>
  <c r="C204" i="31"/>
  <c r="B206" i="31"/>
  <c r="AE17" i="45"/>
  <c r="B204" i="31"/>
  <c r="D124" i="3"/>
  <c r="C189" i="31"/>
  <c r="B201" i="31"/>
  <c r="C207" i="31"/>
  <c r="D121" i="3"/>
  <c r="AG121" i="3" s="1"/>
  <c r="C191" i="31"/>
  <c r="B207" i="31"/>
  <c r="AE46" i="45"/>
  <c r="D120" i="3"/>
  <c r="C201" i="31"/>
  <c r="BS63" i="3"/>
  <c r="BS68" i="3"/>
  <c r="BS66" i="3"/>
  <c r="BS65" i="3"/>
  <c r="BS58" i="3"/>
  <c r="BS69" i="3"/>
  <c r="BS60" i="3"/>
  <c r="BS64" i="3"/>
  <c r="BS67" i="3"/>
  <c r="BS62" i="3"/>
  <c r="BS61" i="3"/>
  <c r="BS59" i="3"/>
  <c r="C190" i="31"/>
  <c r="AE11" i="45"/>
  <c r="B200" i="31"/>
  <c r="AG126" i="3"/>
  <c r="C212" i="31"/>
  <c r="AI31" i="45"/>
  <c r="AI43" i="45"/>
  <c r="C213" i="31"/>
  <c r="N134" i="3" l="1"/>
  <c r="AF134" i="3" s="1"/>
  <c r="D134" i="3" s="1"/>
  <c r="AG127" i="3"/>
  <c r="M131" i="3"/>
  <c r="AA131" i="3" s="1"/>
  <c r="D131" i="3" s="1"/>
  <c r="M132" i="3"/>
  <c r="AA132" i="3" s="1"/>
  <c r="AG124"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G134" i="3" l="1"/>
  <c r="N139" i="3"/>
  <c r="AF139" i="3" s="1"/>
  <c r="AG131" i="3"/>
  <c r="M138" i="3"/>
  <c r="AA138" i="3" s="1"/>
  <c r="B223" i="31"/>
  <c r="C217" i="31"/>
  <c r="C223" i="31"/>
  <c r="AI44" i="45"/>
  <c r="C210" i="31"/>
  <c r="AI7" i="45"/>
  <c r="D132" i="3"/>
  <c r="C211" i="31"/>
  <c r="AI19" i="45"/>
  <c r="C214" i="31"/>
  <c r="AI8" i="45"/>
  <c r="B220" i="31"/>
  <c r="C220" i="31"/>
  <c r="BV61" i="3"/>
  <c r="BV60" i="3"/>
  <c r="BV66" i="3"/>
  <c r="BV69" i="3"/>
  <c r="BV65" i="3"/>
  <c r="BV68" i="3"/>
  <c r="BV62" i="3"/>
  <c r="BV59" i="3"/>
  <c r="BV64" i="3"/>
  <c r="BV58" i="3"/>
  <c r="BV67" i="3"/>
  <c r="BV63" i="3"/>
  <c r="AF147" i="3" l="1"/>
  <c r="D139" i="3"/>
  <c r="H138" i="3"/>
  <c r="AA143" i="3"/>
  <c r="C229" i="31"/>
  <c r="AM38" i="45" a="1"/>
  <c r="AM38" i="45" s="1"/>
  <c r="AM13" i="45"/>
  <c r="C226" i="31"/>
  <c r="AG132" i="3"/>
  <c r="N138" i="3"/>
  <c r="AF138" i="3" s="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H147" i="3" l="1"/>
  <c r="AA151" i="3"/>
  <c r="AA152" i="3"/>
  <c r="D143" i="3"/>
  <c r="AG143" i="3" s="1"/>
  <c r="AG139" i="3"/>
  <c r="N147" i="3"/>
  <c r="N143" i="3"/>
  <c r="AU26" i="45"/>
  <c r="C241" i="31"/>
  <c r="D138" i="3"/>
  <c r="AA147" i="3"/>
  <c r="AQ31" i="45"/>
  <c r="C236" i="31"/>
  <c r="C228" i="31"/>
  <c r="AM14" i="45"/>
  <c r="B232" i="31"/>
  <c r="C232" i="31"/>
  <c r="BY59" i="3"/>
  <c r="BY63" i="3"/>
  <c r="BY60" i="3"/>
  <c r="BY61" i="3"/>
  <c r="BY68" i="3"/>
  <c r="BY66" i="3"/>
  <c r="BY69" i="3"/>
  <c r="BY64" i="3"/>
  <c r="BY62" i="3"/>
  <c r="BY67" i="3"/>
  <c r="BY58" i="3"/>
  <c r="BY65" i="3"/>
  <c r="D147" i="3" l="1"/>
  <c r="AG147" i="3" s="1"/>
  <c r="AA150" i="3"/>
  <c r="AG151" i="3"/>
  <c r="C251" i="31"/>
  <c r="BB23" i="45"/>
  <c r="AG152" i="3"/>
  <c r="C252" i="31"/>
  <c r="AZ25" i="45"/>
  <c r="C240" i="31"/>
  <c r="C247" i="31"/>
  <c r="B247" i="31"/>
  <c r="AU25" i="45"/>
  <c r="AG138" i="3"/>
  <c r="M147" i="3"/>
  <c r="M143" i="3"/>
  <c r="BZ65" i="3"/>
  <c r="CA65" i="3" s="1"/>
  <c r="BZ60" i="3"/>
  <c r="BZ64" i="3"/>
  <c r="BZ58" i="3"/>
  <c r="BZ59" i="3"/>
  <c r="CA59" i="3" s="1"/>
  <c r="BZ61" i="3"/>
  <c r="BZ68" i="3"/>
  <c r="BZ69" i="3"/>
  <c r="BZ67" i="3"/>
  <c r="BZ62" i="3"/>
  <c r="BZ63" i="3"/>
  <c r="BZ66" i="3"/>
  <c r="BN13" i="45" l="1"/>
  <c r="BN46" i="45"/>
  <c r="BN44" i="45"/>
  <c r="BN26" i="45"/>
  <c r="BN14" i="45"/>
  <c r="BN15" i="45"/>
  <c r="BN18" i="45"/>
  <c r="BN28" i="45"/>
  <c r="BN38" i="45"/>
  <c r="BN8" i="45"/>
  <c r="BN29" i="45"/>
  <c r="BN10" i="45"/>
  <c r="BN35" i="45"/>
  <c r="BN4" i="45"/>
  <c r="BN11" i="45"/>
  <c r="BN32" i="45"/>
  <c r="BN24" i="45"/>
  <c r="BN6" i="45"/>
  <c r="BN23" i="45"/>
  <c r="BN48" i="45"/>
  <c r="BN49" i="45"/>
  <c r="BN45" i="45"/>
  <c r="BN9" i="45"/>
  <c r="BN19" i="45"/>
  <c r="BN5" i="45"/>
  <c r="BN39" i="45"/>
  <c r="BN43" i="45"/>
  <c r="BN37" i="45"/>
  <c r="BN34" i="45"/>
  <c r="BN36" i="45"/>
  <c r="BN17" i="45"/>
  <c r="BN33" i="45"/>
  <c r="BN22" i="45"/>
  <c r="BN16" i="45"/>
  <c r="BN30" i="45"/>
  <c r="BN7" i="45"/>
  <c r="BN40" i="45"/>
  <c r="BN41" i="45"/>
  <c r="BN50" i="45"/>
  <c r="BN12" i="45"/>
  <c r="BN27" i="45"/>
  <c r="BN31" i="45"/>
  <c r="BN25" i="45"/>
  <c r="BN42" i="45"/>
  <c r="BN20" i="45"/>
  <c r="BN21" i="45"/>
  <c r="BN47" i="45"/>
  <c r="BN51" i="45"/>
  <c r="AG150" i="3"/>
  <c r="C250" i="31"/>
  <c r="BA21" i="45"/>
  <c r="BM14" i="45"/>
  <c r="BM19" i="45"/>
  <c r="BM51" i="45"/>
  <c r="BM38" i="45"/>
  <c r="BM45" i="45"/>
  <c r="BM43" i="45"/>
  <c r="BM18" i="45"/>
  <c r="BM47" i="45"/>
  <c r="BM32" i="45"/>
  <c r="BM31" i="45"/>
  <c r="BM34" i="45"/>
  <c r="BM21" i="45"/>
  <c r="BM8" i="45"/>
  <c r="BM37" i="45"/>
  <c r="BM22" i="45"/>
  <c r="BM39" i="45"/>
  <c r="BM35" i="45"/>
  <c r="BM4" i="45"/>
  <c r="BM7" i="45"/>
  <c r="BM9" i="45"/>
  <c r="BM28" i="45"/>
  <c r="BM40" i="45"/>
  <c r="BM44" i="45"/>
  <c r="BM15" i="45"/>
  <c r="BM30" i="45"/>
  <c r="BM10" i="45"/>
  <c r="BM49" i="45"/>
  <c r="BM13" i="45"/>
  <c r="BM12" i="45"/>
  <c r="BM48" i="45"/>
  <c r="BM24" i="45"/>
  <c r="BM11" i="45"/>
  <c r="BM50" i="45"/>
  <c r="BM33" i="45"/>
  <c r="BM42" i="45"/>
  <c r="BM26" i="45"/>
  <c r="BM20" i="45"/>
  <c r="BM17" i="45"/>
  <c r="BM41" i="45"/>
  <c r="BM27" i="45"/>
  <c r="BM16" i="45"/>
  <c r="BM6" i="45"/>
  <c r="BM46" i="45"/>
  <c r="BM5" i="45"/>
  <c r="BM25" i="45"/>
  <c r="BM29" i="45"/>
  <c r="BM23" i="45"/>
  <c r="BM36" i="45"/>
  <c r="CA69" i="3"/>
  <c r="CA68" i="3"/>
  <c r="CA61" i="3"/>
  <c r="CA66" i="3"/>
  <c r="CA58" i="3"/>
  <c r="CA64" i="3"/>
  <c r="CA67" i="3"/>
  <c r="CA63" i="3"/>
  <c r="CA62" i="3"/>
  <c r="CA60" i="3"/>
  <c r="BO12" i="45" l="1"/>
  <c r="BO16" i="45"/>
  <c r="BO6" i="45"/>
  <c r="BO39" i="45"/>
  <c r="BO21" i="45"/>
  <c r="BO33" i="45"/>
  <c r="BO28" i="45"/>
  <c r="BO42" i="45"/>
  <c r="BO23" i="45"/>
  <c r="BO45" i="45"/>
  <c r="BO24" i="45"/>
  <c r="BO41" i="45"/>
  <c r="BO32" i="45"/>
  <c r="BO20" i="45"/>
  <c r="BO29" i="45"/>
  <c r="BO49" i="45"/>
  <c r="BO10" i="45"/>
  <c r="BO46" i="45"/>
  <c r="BO27" i="45"/>
  <c r="BO37" i="45"/>
  <c r="BO36" i="45"/>
  <c r="BO38" i="45"/>
  <c r="BO43" i="45"/>
  <c r="BO5" i="45"/>
  <c r="BO22" i="45"/>
  <c r="BO18" i="45"/>
  <c r="BO13" i="45"/>
  <c r="BO19" i="45"/>
  <c r="BO30" i="45"/>
  <c r="BO51" i="45"/>
  <c r="BO8" i="45"/>
  <c r="BO25" i="45"/>
  <c r="BO14" i="45"/>
  <c r="BO34" i="45"/>
  <c r="BO9" i="45"/>
  <c r="BO48" i="45"/>
  <c r="BO15" i="45"/>
  <c r="BO44" i="45"/>
  <c r="BO35" i="45"/>
  <c r="BO47" i="45"/>
  <c r="BO7" i="45"/>
  <c r="BO17" i="45"/>
  <c r="BO11" i="45"/>
  <c r="BO4" i="45"/>
  <c r="BO50" i="45"/>
  <c r="BO40" i="45"/>
  <c r="BO31" i="45"/>
  <c r="BO26"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M139" i="3" l="1"/>
  <c r="AA139" i="3" s="1"/>
  <c r="AG133" i="3"/>
  <c r="C221" i="31"/>
  <c r="C215" i="31"/>
  <c r="B221" i="31"/>
  <c r="AI20" i="45"/>
  <c r="AJ151" i="3"/>
  <c r="AJ155" i="3"/>
  <c r="B222" i="31"/>
  <c r="C222" i="31"/>
  <c r="AI32" i="45"/>
  <c r="C216" i="31"/>
  <c r="H139" i="3" l="1"/>
  <c r="AF143" i="3"/>
  <c r="C227" i="31"/>
  <c r="AM37" i="45"/>
  <c r="C233" i="31"/>
  <c r="B233" i="31"/>
  <c r="C237" i="31" l="1"/>
  <c r="AQ32" i="45"/>
  <c r="B244" i="31"/>
  <c r="C244" i="31"/>
  <c r="BL13" i="45"/>
  <c r="BK13" i="45" s="1"/>
  <c r="BJ13" i="45" s="1"/>
  <c r="BI13" i="45" s="1"/>
  <c r="BH13" i="45" s="1"/>
  <c r="BL20" i="45"/>
  <c r="BK20" i="45" s="1"/>
  <c r="BJ20" i="45" s="1"/>
  <c r="BI20" i="45" s="1"/>
  <c r="BH20" i="45" s="1"/>
  <c r="BL38" i="45"/>
  <c r="BK38" i="45" s="1"/>
  <c r="BJ38" i="45" s="1"/>
  <c r="BI38" i="45" s="1"/>
  <c r="BH38" i="45" s="1"/>
  <c r="BL17" i="45"/>
  <c r="BK17" i="45" s="1"/>
  <c r="BJ17" i="45" s="1"/>
  <c r="BI17" i="45" s="1"/>
  <c r="BH17" i="45" s="1"/>
  <c r="BL40" i="45"/>
  <c r="BK40" i="45" s="1"/>
  <c r="BJ40" i="45" s="1"/>
  <c r="BI40" i="45" s="1"/>
  <c r="BH40" i="45" s="1"/>
  <c r="BL9" i="45"/>
  <c r="BK9" i="45" s="1"/>
  <c r="BJ9" i="45" s="1"/>
  <c r="BI9" i="45" s="1"/>
  <c r="BH9" i="45" s="1"/>
  <c r="BL41" i="45"/>
  <c r="BK41" i="45" s="1"/>
  <c r="BJ41" i="45" s="1"/>
  <c r="BI41" i="45" s="1"/>
  <c r="BH41" i="45" s="1"/>
  <c r="BL49" i="45"/>
  <c r="BK49" i="45" s="1"/>
  <c r="BJ49" i="45" s="1"/>
  <c r="BI49" i="45" s="1"/>
  <c r="BH49" i="45" s="1"/>
  <c r="BL24" i="45"/>
  <c r="BK24" i="45" s="1"/>
  <c r="BJ24" i="45" s="1"/>
  <c r="BI24" i="45" s="1"/>
  <c r="BH24" i="45" s="1"/>
  <c r="BL46" i="45"/>
  <c r="BK46" i="45" s="1"/>
  <c r="BJ46" i="45" s="1"/>
  <c r="BI46" i="45" s="1"/>
  <c r="BH46" i="45" s="1"/>
  <c r="BL26" i="45"/>
  <c r="BK26" i="45" s="1"/>
  <c r="BJ26" i="45" s="1"/>
  <c r="BI26" i="45" s="1"/>
  <c r="BH26" i="45" s="1"/>
  <c r="BL35" i="45"/>
  <c r="BK35" i="45" s="1"/>
  <c r="BJ35" i="45" s="1"/>
  <c r="BI35" i="45" s="1"/>
  <c r="BH35" i="45" s="1"/>
  <c r="BL50" i="45"/>
  <c r="BK50" i="45" s="1"/>
  <c r="BJ50" i="45" s="1"/>
  <c r="BI50" i="45" s="1"/>
  <c r="BH50" i="45" s="1"/>
  <c r="BL11" i="45"/>
  <c r="BK11" i="45" s="1"/>
  <c r="BJ11" i="45" s="1"/>
  <c r="BI11" i="45" s="1"/>
  <c r="BH11" i="45" s="1"/>
  <c r="BL21" i="45"/>
  <c r="BK21" i="45" s="1"/>
  <c r="BJ21" i="45" s="1"/>
  <c r="BI21" i="45" s="1"/>
  <c r="BH21" i="45" s="1"/>
  <c r="BL29" i="45"/>
  <c r="BK29" i="45" s="1"/>
  <c r="BJ29" i="45" s="1"/>
  <c r="BI29" i="45" s="1"/>
  <c r="BH29" i="45" s="1"/>
  <c r="BL47" i="45"/>
  <c r="BK47" i="45" s="1"/>
  <c r="BJ47" i="45" s="1"/>
  <c r="BI47" i="45" s="1"/>
  <c r="BH47" i="45" s="1"/>
  <c r="BL36" i="45"/>
  <c r="BK36" i="45" s="1"/>
  <c r="BJ36" i="45" s="1"/>
  <c r="BI36" i="45" s="1"/>
  <c r="BH36" i="45" s="1"/>
  <c r="BL10" i="45"/>
  <c r="BK10" i="45" s="1"/>
  <c r="BJ10" i="45" s="1"/>
  <c r="BI10" i="45" s="1"/>
  <c r="BH10" i="45" s="1"/>
  <c r="BL8" i="45"/>
  <c r="BK8" i="45" s="1"/>
  <c r="BJ8" i="45" s="1"/>
  <c r="BI8" i="45" s="1"/>
  <c r="BH8" i="45" s="1"/>
  <c r="BL42" i="45"/>
  <c r="BK42" i="45" s="1"/>
  <c r="BJ42" i="45" s="1"/>
  <c r="BI42" i="45" s="1"/>
  <c r="BH42" i="45" s="1"/>
  <c r="BL44" i="45"/>
  <c r="BK44" i="45" s="1"/>
  <c r="BJ44" i="45" s="1"/>
  <c r="BI44" i="45" s="1"/>
  <c r="BH44" i="45" s="1"/>
  <c r="BL15" i="45"/>
  <c r="BK15" i="45" s="1"/>
  <c r="BJ15" i="45" s="1"/>
  <c r="BI15" i="45" s="1"/>
  <c r="BH15" i="45" s="1"/>
  <c r="BL16" i="45"/>
  <c r="BK16" i="45" s="1"/>
  <c r="BJ16" i="45" s="1"/>
  <c r="BI16" i="45" s="1"/>
  <c r="BH16" i="45" s="1"/>
  <c r="BL23" i="45"/>
  <c r="BK23" i="45" s="1"/>
  <c r="BJ23" i="45" s="1"/>
  <c r="BI23" i="45" s="1"/>
  <c r="BH23" i="45" s="1"/>
  <c r="BL6" i="45"/>
  <c r="BK6" i="45" s="1"/>
  <c r="BJ6" i="45" s="1"/>
  <c r="BI6" i="45" s="1"/>
  <c r="BH6" i="45" s="1"/>
  <c r="BL45" i="45"/>
  <c r="BK45" i="45" s="1"/>
  <c r="BJ45" i="45" s="1"/>
  <c r="BI45" i="45" s="1"/>
  <c r="BH45" i="45" s="1"/>
  <c r="BL27" i="45"/>
  <c r="BK27" i="45" s="1"/>
  <c r="BJ27" i="45" s="1"/>
  <c r="BI27" i="45" s="1"/>
  <c r="BH27" i="45" s="1"/>
  <c r="BL14" i="45"/>
  <c r="BK14" i="45" s="1"/>
  <c r="BJ14" i="45" s="1"/>
  <c r="BI14" i="45" s="1"/>
  <c r="BH14" i="45" s="1"/>
  <c r="BL30" i="45"/>
  <c r="BK30" i="45" s="1"/>
  <c r="BJ30" i="45" s="1"/>
  <c r="BI30" i="45" s="1"/>
  <c r="BH30" i="45" s="1"/>
  <c r="BL25" i="45"/>
  <c r="BK25" i="45" s="1"/>
  <c r="BJ25" i="45" s="1"/>
  <c r="BI25" i="45" s="1"/>
  <c r="BH25" i="45" s="1"/>
  <c r="BL28" i="45"/>
  <c r="BK28" i="45" s="1"/>
  <c r="BJ28" i="45" s="1"/>
  <c r="BI28" i="45" s="1"/>
  <c r="BH28" i="45" s="1"/>
  <c r="BL18" i="45"/>
  <c r="BK18" i="45" s="1"/>
  <c r="BJ18" i="45" s="1"/>
  <c r="BI18" i="45" s="1"/>
  <c r="BH18" i="45" s="1"/>
  <c r="BL43" i="45"/>
  <c r="BK43" i="45" s="1"/>
  <c r="BJ43" i="45" s="1"/>
  <c r="BI43" i="45" s="1"/>
  <c r="BH43" i="45" s="1"/>
  <c r="BL48" i="45"/>
  <c r="BK48" i="45" s="1"/>
  <c r="BJ48" i="45" s="1"/>
  <c r="BI48" i="45" s="1"/>
  <c r="BH48" i="45" s="1"/>
  <c r="BL51" i="45"/>
  <c r="BK51" i="45" s="1"/>
  <c r="BJ51" i="45" s="1"/>
  <c r="BI51" i="45" s="1"/>
  <c r="BH51" i="45" s="1"/>
  <c r="BL37" i="45"/>
  <c r="BK37" i="45" s="1"/>
  <c r="BJ37" i="45" s="1"/>
  <c r="BI37" i="45" s="1"/>
  <c r="BH37" i="45" s="1"/>
  <c r="BL7" i="45"/>
  <c r="BK7" i="45" s="1"/>
  <c r="BJ7" i="45" s="1"/>
  <c r="BI7" i="45" s="1"/>
  <c r="BH7" i="45" s="1"/>
  <c r="BL33" i="45"/>
  <c r="BK33" i="45" s="1"/>
  <c r="BJ33" i="45" s="1"/>
  <c r="BI33" i="45" s="1"/>
  <c r="BH33" i="45" s="1"/>
  <c r="BL22" i="45"/>
  <c r="BK22" i="45" s="1"/>
  <c r="BJ22" i="45" s="1"/>
  <c r="BI22" i="45" s="1"/>
  <c r="BH22" i="45" s="1"/>
  <c r="BL4" i="45"/>
  <c r="BK4" i="45" s="1"/>
  <c r="BJ4" i="45" s="1"/>
  <c r="BI4" i="45" s="1"/>
  <c r="BH4" i="45" s="1"/>
  <c r="BL31" i="45"/>
  <c r="BK31" i="45" s="1"/>
  <c r="BJ31" i="45" s="1"/>
  <c r="BI31" i="45" s="1"/>
  <c r="BH31" i="45" s="1"/>
  <c r="BL12" i="45"/>
  <c r="BK12" i="45" s="1"/>
  <c r="BJ12" i="45" s="1"/>
  <c r="BI12" i="45" s="1"/>
  <c r="BH12" i="45" s="1"/>
  <c r="BL5" i="45"/>
  <c r="BK5" i="45" s="1"/>
  <c r="BJ5" i="45" s="1"/>
  <c r="BI5" i="45" s="1"/>
  <c r="BH5" i="45" s="1"/>
  <c r="BL19" i="45"/>
  <c r="BK19" i="45" s="1"/>
  <c r="BJ19" i="45" s="1"/>
  <c r="BI19" i="45" s="1"/>
  <c r="BH19" i="45" s="1"/>
  <c r="BL32" i="45"/>
  <c r="BK32" i="45" s="1"/>
  <c r="BJ32" i="45" s="1"/>
  <c r="BI32" i="45" s="1"/>
  <c r="BH32" i="45" s="1"/>
  <c r="BL39" i="45"/>
  <c r="BK39" i="45" s="1"/>
  <c r="BJ39" i="45" s="1"/>
  <c r="BI39" i="45" s="1"/>
  <c r="BH39" i="45" s="1"/>
  <c r="BL34" i="45"/>
  <c r="BK34" i="45" s="1"/>
  <c r="BJ34" i="45" s="1"/>
  <c r="BI34" i="45" s="1"/>
  <c r="BH34"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<sst xmlns="http://schemas.openxmlformats.org/spreadsheetml/2006/main" count="6764" uniqueCount="1522">
  <si>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</si>
  <si>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</si>
  <si>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</si>
  <si>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</si>
  <si>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</si>
  <si>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</si>
  <si>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</si>
  <si>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</si>
  <si>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</si>
  <si>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</si>
  <si>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</si>
  <si>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</si>
  <si>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</si>
  <si>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</si>
  <si>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</si>
  <si>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</si>
  <si>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</si>
  <si>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</si>
  <si>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</si>
  <si>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</si>
  <si>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</si>
  <si>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</si>
  <si>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</si>
  <si>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</si>
  <si>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</si>
  <si>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</si>
  <si>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</si>
  <si>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</si>
  <si>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</si>
  <si>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</si>
  <si>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</si>
  <si>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</si>
  <si>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</si>
  <si>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</si>
  <si>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</si>
  <si>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</si>
  <si>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</si>
  <si>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</si>
  <si>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</si>
  <si>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</si>
  <si>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</si>
  <si>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</si>
  <si>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</si>
  <si>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</si>
  <si>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</si>
  <si>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</si>
  <si>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</si>
  <si>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</si>
  <si>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</si>
  <si>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</si>
  <si>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</si>
  <si>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</si>
  <si>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</si>
  <si>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</si>
  <si>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</si>
  <si>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</si>
  <si>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</si>
  <si>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</si>
  <si>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</si>
  <si>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</si>
  <si>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</si>
  <si>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</si>
  <si>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</si>
  <si>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</si>
  <si>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</si>
  <si>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</si>
  <si>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</si>
  <si>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</si>
  <si>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</si>
  <si>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</si>
  <si>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</si>
  <si>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</si>
  <si>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</si>
  <si>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</si>
  <si>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</si>
  <si>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</si>
  <si>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</si>
  <si>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</si>
  <si>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</si>
  <si>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</si>
  <si>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</si>
  <si>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</si>
  <si>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</si>
  <si>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</si>
  <si>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</si>
  <si>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</si>
  <si>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</si>
  <si>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</si>
  <si>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</si>
  <si>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</si>
  <si>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</si>
  <si>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</si>
  <si>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</si>
  <si>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</si>
  <si>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</si>
  <si>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</si>
  <si>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</si>
  <si>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</si>
  <si>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</si>
  <si>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</si>
  <si>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</si>
  <si>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</si>
  <si>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</si>
  <si>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</si>
  <si>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</si>
  <si>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</si>
  <si>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</si>
  <si>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</si>
  <si>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</si>
  <si>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</si>
  <si>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</si>
  <si>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</si>
  <si>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</si>
  <si>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</si>
  <si>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</si>
  <si>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</si>
  <si>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</si>
  <si>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</si>
  <si>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</si>
  <si>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</si>
  <si>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</si>
  <si>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</si>
  <si>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</si>
  <si>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</si>
  <si>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</si>
  <si>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</si>
  <si>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</si>
  <si>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</si>
  <si>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</si>
  <si>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</si>
  <si>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</si>
  <si>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</si>
  <si>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</si>
  <si>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</si>
  <si>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</si>
  <si>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</si>
  <si>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</si>
  <si>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</si>
  <si>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</si>
  <si>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</si>
  <si>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</si>
  <si>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</si>
  <si>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</si>
  <si>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</si>
  <si>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</si>
  <si>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</si>
  <si>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</si>
  <si>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</si>
  <si>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</si>
  <si>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</si>
  <si>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</si>
  <si>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</si>
  <si>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</si>
  <si>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</si>
  <si>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</si>
  <si>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</si>
  <si>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</si>
  <si>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</si>
  <si>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</si>
  <si>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</si>
  <si>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</si>
  <si>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</si>
  <si>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</si>
  <si>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</si>
  <si>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</si>
  <si>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</si>
  <si>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</si>
  <si>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</si>
  <si>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</si>
  <si>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</si>
  <si>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</si>
  <si>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</si>
  <si>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</si>
  <si>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</si>
  <si>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</si>
  <si>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</si>
  <si>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</si>
  <si>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</si>
  <si>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</si>
  <si>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</si>
  <si>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</si>
  <si>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</si>
  <si>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</si>
  <si>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</si>
  <si>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</si>
  <si>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</si>
  <si>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</si>
  <si>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</si>
  <si>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</si>
  <si>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</si>
  <si>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</si>
  <si>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</si>
  <si>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</si>
  <si>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</si>
  <si>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</si>
  <si>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</si>
  <si>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</si>
  <si>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</si>
  <si>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</si>
  <si>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</si>
  <si>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</si>
  <si>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</si>
  <si>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</si>
  <si>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</si>
  <si>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</si>
  <si>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</si>
  <si>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</si>
  <si>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</si>
  <si>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</si>
  <si>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</si>
  <si>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</si>
  <si>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</si>
  <si>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</si>
  <si>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</si>
  <si>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</si>
  <si>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</si>
  <si>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</si>
  <si>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</si>
  <si>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</si>
  <si>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</si>
  <si>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</si>
  <si>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</si>
  <si>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</si>
  <si>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</si>
  <si>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</si>
  <si>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</si>
  <si>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</si>
  <si>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</si>
  <si>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</si>
  <si>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</si>
  <si>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</si>
  <si>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</si>
  <si>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</si>
  <si>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</si>
  <si>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</si>
  <si>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</si>
  <si>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</si>
  <si>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</si>
  <si>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</si>
  <si>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</si>
  <si>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</si>
  <si>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</si>
  <si>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</si>
  <si>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</si>
  <si>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</si>
  <si>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</si>
  <si>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</si>
  <si>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</si>
  <si>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</si>
  <si>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</si>
  <si>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</si>
  <si>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</si>
  <si>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</si>
  <si>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</si>
  <si>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</si>
  <si>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</si>
  <si>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</si>
  <si>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</si>
  <si>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</si>
  <si>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</si>
  <si>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</si>
  <si>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</si>
  <si>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</si>
  <si>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</si>
  <si>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</si>
  <si>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</si>
  <si>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</si>
  <si>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</si>
  <si>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</si>
  <si>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</si>
  <si>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</si>
  <si>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</si>
  <si>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</si>
  <si>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</si>
  <si>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</si>
  <si>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</si>
  <si>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</si>
  <si>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</si>
  <si>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</si>
  <si>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</si>
  <si>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</si>
  <si>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</si>
  <si>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</si>
  <si>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</si>
  <si>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</si>
  <si>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</si>
  <si>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</si>
  <si>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</si>
  <si>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</si>
  <si>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</si>
  <si>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</si>
  <si>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</si>
  <si>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</si>
  <si>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</si>
  <si>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</si>
  <si>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</si>
  <si>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</si>
  <si>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</si>
  <si>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</si>
  <si>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</si>
  <si>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</si>
  <si>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</si>
  <si>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</si>
  <si>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</si>
  <si>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</si>
  <si>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</si>
  <si>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</si>
  <si>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</si>
  <si>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</si>
  <si>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</si>
  <si>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</si>
  <si>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</si>
  <si>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</si>
  <si>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</si>
  <si>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</si>
  <si>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</si>
  <si>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</si>
  <si>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</si>
  <si>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</si>
  <si>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</si>
  <si>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</si>
  <si>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</si>
  <si>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</si>
  <si>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</si>
  <si>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</si>
  <si>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</si>
  <si>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</si>
  <si>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</si>
  <si>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</si>
  <si>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</si>
  <si>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</si>
  <si>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</si>
  <si>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</si>
  <si>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</si>
  <si>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</si>
  <si>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</si>
  <si>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</si>
  <si>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</si>
  <si>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</si>
  <si>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</si>
  <si>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</si>
  <si>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</si>
  <si>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</si>
  <si>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</si>
  <si>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</si>
  <si>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</si>
  <si>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</si>
  <si>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</si>
  <si>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</si>
  <si>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</si>
  <si>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</si>
  <si>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</si>
  <si>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</si>
  <si>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</si>
  <si>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</si>
  <si>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</si>
  <si>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</si>
  <si>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</si>
  <si>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</si>
  <si>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</si>
  <si>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</si>
  <si>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</si>
  <si>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</si>
  <si>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</si>
  <si>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</si>
  <si>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</si>
  <si>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</si>
  <si>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</si>
  <si>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</si>
  <si>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</si>
  <si>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</si>
  <si>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</si>
  <si>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</si>
  <si>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</si>
  <si>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</si>
  <si>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</si>
  <si>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</si>
  <si>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</si>
  <si>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</si>
  <si>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</si>
  <si>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</si>
  <si>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</si>
  <si>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</si>
  <si>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</si>
  <si>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</si>
  <si>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</si>
  <si>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</si>
  <si>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</si>
  <si>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</si>
  <si>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</si>
  <si>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</si>
  <si>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</si>
  <si>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</si>
  <si>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</si>
  <si>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</si>
  <si>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</si>
  <si>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</si>
  <si>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</si>
  <si>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</si>
  <si>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</si>
  <si>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</si>
  <si>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</si>
  <si>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</si>
  <si>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</si>
  <si>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</si>
  <si>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</si>
  <si>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</si>
  <si>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</si>
  <si>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</si>
  <si>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</si>
  <si>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</si>
  <si>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</si>
  <si>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</si>
  <si>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</si>
  <si>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</si>
  <si>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</si>
  <si>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</si>
  <si>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</si>
  <si>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</si>
  <si>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</si>
  <si>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</si>
  <si>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</si>
  <si>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</si>
  <si>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</si>
  <si>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</si>
  <si>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</si>
  <si>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</si>
  <si>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</si>
  <si>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</si>
  <si>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</si>
  <si>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</si>
  <si>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</si>
  <si>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</si>
  <si>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</si>
  <si>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</si>
  <si>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</si>
  <si>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</si>
  <si>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</si>
  <si>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</si>
  <si>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</si>
  <si>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</si>
  <si>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</si>
  <si>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</si>
  <si>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</si>
  <si>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</si>
  <si>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</si>
  <si>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</si>
  <si>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</si>
  <si>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</si>
  <si>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</si>
  <si>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</si>
  <si>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</si>
  <si>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</si>
  <si>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</si>
  <si>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</si>
  <si>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</si>
  <si>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</si>
  <si>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</si>
  <si>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</si>
  <si>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</si>
  <si>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</si>
  <si>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</si>
  <si>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</si>
  <si>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</si>
  <si>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</si>
  <si>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</si>
  <si>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</si>
  <si>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</si>
  <si>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</si>
  <si>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</si>
  <si>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</si>
  <si>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</si>
  <si>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</si>
  <si>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</si>
  <si>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</si>
  <si>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</si>
  <si>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</si>
  <si>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</si>
  <si>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</si>
  <si>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</si>
  <si>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</si>
  <si>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</si>
  <si>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</si>
  <si>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</si>
  <si>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</si>
  <si>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</si>
  <si>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</si>
  <si>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</si>
  <si>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</si>
  <si>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</si>
  <si>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</si>
  <si>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</si>
  <si>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</si>
  <si>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</si>
  <si>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</si>
  <si>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</si>
  <si>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</si>
  <si>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</si>
  <si>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</si>
  <si>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</si>
  <si>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</si>
  <si>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</si>
  <si>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</si>
  <si>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</si>
  <si>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</si>
  <si>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</si>
  <si>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</si>
  <si>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</si>
  <si>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</si>
  <si>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</si>
  <si>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</si>
  <si>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</si>
  <si>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</si>
  <si>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</si>
  <si>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</si>
  <si>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</si>
  <si>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</si>
  <si>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</si>
  <si>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</si>
  <si>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</si>
  <si>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</si>
  <si>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</si>
  <si>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</si>
  <si>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</si>
  <si>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</si>
  <si>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</si>
  <si>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</si>
  <si>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</si>
  <si>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</si>
  <si>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</si>
  <si>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</si>
  <si>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</si>
  <si>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</si>
  <si>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</si>
  <si>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</si>
  <si>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</si>
  <si>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</si>
  <si>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</si>
  <si>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</si>
  <si>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</si>
  <si>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</si>
  <si>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</si>
  <si>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</si>
  <si>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</si>
  <si>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</si>
  <si>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</si>
  <si>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</si>
  <si>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</si>
  <si>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</si>
  <si>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</si>
  <si>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</si>
  <si>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</si>
  <si>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</si>
  <si>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</si>
  <si>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</si>
  <si>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</si>
  <si>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</si>
  <si>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</si>
  <si>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</si>
  <si>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</si>
  <si>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</si>
  <si>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</si>
  <si>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</si>
  <si>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</si>
  <si>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</si>
  <si>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</si>
  <si>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</si>
  <si>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</si>
  <si>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</si>
  <si>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</si>
  <si>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</si>
  <si>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</si>
  <si>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</si>
  <si>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</si>
  <si>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</si>
  <si>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</si>
  <si>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</si>
  <si>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</si>
  <si>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</si>
  <si>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</si>
  <si>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</si>
  <si>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</si>
  <si>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</si>
  <si>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</si>
  <si>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</si>
  <si>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</si>
  <si>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</si>
  <si>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</si>
  <si>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</si>
  <si>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</si>
  <si>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</si>
  <si>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</si>
  <si>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</si>
  <si>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</si>
  <si>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</si>
  <si>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</si>
  <si>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</si>
  <si>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</si>
  <si>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</si>
  <si>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</si>
  <si>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</si>
  <si>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</si>
  <si>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</si>
  <si>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</si>
  <si>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</si>
  <si>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</si>
  <si>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</si>
  <si>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</si>
  <si>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</si>
  <si>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</si>
  <si>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</si>
  <si>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</si>
  <si>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</si>
  <si>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</si>
  <si>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</si>
  <si>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</si>
  <si>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</si>
  <si>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</si>
  <si>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</si>
  <si>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</si>
  <si>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</si>
  <si>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</si>
  <si>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</si>
  <si>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</si>
  <si>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</si>
  <si>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</si>
  <si>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</si>
  <si>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</si>
  <si>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</si>
  <si>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</si>
  <si>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</si>
  <si>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</si>
  <si>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</si>
  <si>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</si>
  <si>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</si>
  <si>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</si>
  <si>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</si>
  <si>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</si>
  <si>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</si>
  <si>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</si>
  <si>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</si>
  <si>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</si>
  <si>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</si>
  <si>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</si>
  <si>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</si>
  <si>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</si>
  <si>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</si>
  <si>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</si>
  <si>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</si>
  <si>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</si>
  <si>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</si>
  <si>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</si>
  <si>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</si>
  <si>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</si>
  <si>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</si>
  <si>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</si>
  <si>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</si>
  <si>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</si>
  <si>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</si>
  <si>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</si>
  <si>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</si>
  <si>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</si>
  <si>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</si>
  <si>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</si>
  <si>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</si>
  <si>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</si>
  <si>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</si>
  <si>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</si>
  <si>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</si>
  <si>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</si>
  <si>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</si>
  <si>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</si>
  <si>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</si>
  <si>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</si>
  <si>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</si>
  <si>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</si>
  <si>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</si>
  <si>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</si>
  <si>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</si>
  <si>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</si>
  <si>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</si>
  <si>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</si>
  <si>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</si>
  <si>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</si>
  <si>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</si>
  <si>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</si>
  <si>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</si>
  <si>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</si>
  <si>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</si>
  <si>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</si>
  <si>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</si>
  <si>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</si>
  <si>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</si>
  <si>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</si>
  <si>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</si>
  <si>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</si>
  <si>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</si>
  <si>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</si>
  <si>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</si>
  <si>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</si>
  <si>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</si>
  <si>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</si>
  <si>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</si>
  <si>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</si>
  <si>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</si>
  <si>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</si>
  <si>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</si>
  <si>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</si>
  <si>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</si>
  <si>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</si>
  <si>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</si>
  <si>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</si>
  <si>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</si>
  <si>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</si>
  <si>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</si>
  <si>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</si>
  <si>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</si>
  <si>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</si>
  <si>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</si>
  <si>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</si>
  <si>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</si>
  <si>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</si>
  <si>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</si>
  <si>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</si>
  <si>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</si>
  <si>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</si>
  <si>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</si>
  <si>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</si>
  <si>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</si>
  <si>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</si>
  <si>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</si>
  <si>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</si>
  <si>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</si>
  <si>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</si>
  <si>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</si>
  <si>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</si>
  <si>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</si>
  <si>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</si>
  <si>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</si>
  <si>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</si>
  <si>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</si>
  <si>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</si>
  <si>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</si>
  <si>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</si>
  <si>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</si>
  <si>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</si>
  <si>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</si>
  <si>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</si>
  <si>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</si>
  <si>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</si>
  <si>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</si>
  <si>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</si>
  <si>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</si>
  <si>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</si>
  <si>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</si>
  <si>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</si>
  <si>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</si>
  <si>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</si>
  <si>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</si>
  <si>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</si>
  <si>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</si>
  <si>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</si>
  <si>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</si>
  <si>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</si>
  <si>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</si>
  <si>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</si>
  <si>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</si>
  <si>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</si>
  <si>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</si>
  <si>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</si>
  <si>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</si>
  <si>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</si>
  <si>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</si>
  <si>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</si>
  <si>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</si>
  <si>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</si>
  <si>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</si>
  <si>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</si>
  <si>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</si>
  <si>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</si>
  <si>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</si>
  <si>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</si>
  <si>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</si>
  <si>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</si>
  <si>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</si>
  <si>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</si>
  <si>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</si>
  <si>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</si>
  <si>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</si>
  <si>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</si>
  <si>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</si>
  <si>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</si>
  <si>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</si>
  <si>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</si>
  <si>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</si>
  <si>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</si>
  <si>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</si>
  <si>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</si>
  <si>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</si>
  <si>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</si>
  <si>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</si>
  <si>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</si>
  <si>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</si>
  <si>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</si>
  <si>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</si>
  <si>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</si>
  <si>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</si>
  <si>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</si>
  <si>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</si>
  <si>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</si>
  <si>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</si>
  <si>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</si>
  <si>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</si>
  <si>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</si>
  <si>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</si>
  <si>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</si>
  <si>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</si>
  <si>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</si>
  <si>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</si>
  <si>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</si>
  <si>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</si>
  <si>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</si>
  <si>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</si>
  <si>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</si>
  <si>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</si>
  <si>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</si>
  <si>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</si>
  <si>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</si>
  <si>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</si>
  <si>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</si>
  <si>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</si>
  <si>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</si>
  <si>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</si>
  <si>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</si>
  <si>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</si>
  <si>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</si>
  <si>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</si>
  <si>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</si>
  <si>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</si>
  <si>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</si>
  <si>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</si>
  <si>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</si>
  <si>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</si>
  <si>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</si>
  <si>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</si>
  <si>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</si>
  <si>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</si>
  <si>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</si>
  <si>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</si>
  <si>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</si>
  <si>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</si>
  <si>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</si>
  <si>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</si>
  <si>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</si>
  <si>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</si>
  <si>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</si>
  <si>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</si>
  <si>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</si>
  <si>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</si>
  <si>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</si>
  <si>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</si>
  <si>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</si>
  <si>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</si>
  <si>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</si>
  <si>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</si>
  <si>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</si>
  <si>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</si>
  <si>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</si>
  <si>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</si>
  <si>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</si>
  <si>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</si>
  <si>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</si>
  <si>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</si>
  <si>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</si>
  <si>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</si>
  <si>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</si>
  <si>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</si>
  <si>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</si>
  <si>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</si>
  <si>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</si>
  <si>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</si>
  <si>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</si>
  <si>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</si>
  <si>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</si>
  <si>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</si>
  <si>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</si>
  <si>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</si>
  <si>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</si>
  <si>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</si>
  <si>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</si>
  <si>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</si>
  <si>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</si>
  <si>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</si>
  <si>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</si>
  <si>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</si>
  <si>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</si>
  <si>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</si>
  <si>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</si>
  <si>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</si>
  <si>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</si>
  <si>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</si>
  <si>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</si>
  <si>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</si>
  <si>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</si>
  <si>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</si>
  <si>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</si>
  <si>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</si>
  <si>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</si>
  <si>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</si>
  <si>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</si>
  <si>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</si>
  <si>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</si>
  <si>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</si>
  <si>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</si>
  <si>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</si>
  <si>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</si>
  <si>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</si>
  <si>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</si>
  <si>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</si>
  <si>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</si>
  <si>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</si>
  <si>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</si>
  <si>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</si>
  <si>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</si>
  <si>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</si>
  <si>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</si>
  <si>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</si>
  <si>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</si>
  <si>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</si>
  <si>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</si>
  <si>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</si>
  <si>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</si>
  <si>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</si>
  <si>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</si>
  <si>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</si>
  <si>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</si>
  <si>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</si>
  <si>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</si>
  <si>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</si>
  <si>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</si>
  <si>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</si>
  <si>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</si>
  <si>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</si>
  <si>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</si>
  <si>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</si>
  <si>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</si>
  <si>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</si>
  <si>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</si>
  <si>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</si>
  <si>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</si>
  <si>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</si>
  <si>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</si>
  <si>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</si>
  <si>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</si>
  <si>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</si>
  <si>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</si>
  <si>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</si>
  <si>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</si>
  <si>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</si>
  <si>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</si>
  <si>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</si>
  <si>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</si>
  <si>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</si>
  <si>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</si>
  <si>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</si>
  <si>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</si>
  <si>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</si>
  <si>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</si>
  <si>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</si>
  <si>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</si>
  <si>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</si>
  <si>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</si>
  <si>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</si>
  <si>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</si>
  <si>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</si>
  <si>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</si>
  <si>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</si>
  <si>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</si>
  <si>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</si>
  <si>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</si>
  <si>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</si>
  <si>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</si>
  <si>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</si>
  <si>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</si>
  <si>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</si>
  <si>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</si>
  <si>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</si>
  <si>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</si>
  <si>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</si>
  <si>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</si>
  <si>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</si>
  <si>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</si>
  <si>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</si>
  <si>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</si>
  <si>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</si>
  <si>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</si>
  <si>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</si>
  <si>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</si>
  <si>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</si>
  <si>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</si>
  <si>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</si>
  <si>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</si>
  <si>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</si>
  <si>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</si>
  <si>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</si>
  <si>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</si>
  <si>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</si>
  <si>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</si>
  <si>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</si>
  <si>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</si>
  <si>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</si>
  <si>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</si>
  <si>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</si>
  <si>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</si>
  <si>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</si>
  <si>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</si>
  <si>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</si>
  <si>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</si>
  <si>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</si>
  <si>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</si>
  <si>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</si>
  <si>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</si>
  <si>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</si>
  <si>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</si>
  <si>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</si>
  <si>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</si>
  <si>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</si>
  <si>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</si>
  <si>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</si>
  <si>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</si>
  <si>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</si>
  <si>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</si>
  <si>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</si>
  <si>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</si>
  <si>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</si>
  <si>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</si>
  <si>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</si>
  <si>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</si>
  <si>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</si>
  <si>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</si>
  <si>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</si>
  <si>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</si>
  <si>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</si>
  <si>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</si>
  <si>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</si>
  <si>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</si>
  <si>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</si>
  <si>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</si>
  <si>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</si>
  <si>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</si>
  <si>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</si>
  <si>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</si>
  <si>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</si>
  <si>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</si>
  <si>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</si>
  <si>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</si>
  <si>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</si>
  <si>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</si>
  <si>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</si>
  <si>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</si>
  <si>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</si>
  <si>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</si>
  <si>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</si>
  <si>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</si>
  <si>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</si>
  <si>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</si>
  <si>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</si>
  <si>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</si>
  <si>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</si>
  <si>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</si>
  <si>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</si>
  <si>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</si>
  <si>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</si>
  <si>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</si>
  <si>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</si>
  <si>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</si>
  <si>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</si>
  <si>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</si>
  <si>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</si>
  <si>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</si>
  <si>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</si>
  <si>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</si>
  <si>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</si>
  <si>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</si>
  <si>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</si>
  <si>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</si>
  <si>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</si>
  <si>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</si>
  <si>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</si>
  <si>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</si>
  <si>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</si>
  <si>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</si>
  <si>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</si>
  <si>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</si>
  <si>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</si>
  <si>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</si>
  <si>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</si>
  <si>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</si>
  <si>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</si>
  <si>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</si>
  <si>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</si>
  <si>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</si>
  <si>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</si>
  <si>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</si>
  <si>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</si>
  <si>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</si>
  <si>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</si>
  <si>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</si>
  <si>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</si>
  <si>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</si>
  <si>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</si>
  <si>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</si>
  <si>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</si>
  <si>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</si>
  <si>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</si>
  <si>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</si>
  <si>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</si>
  <si>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</si>
  <si>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</si>
  <si>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</si>
  <si>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</si>
  <si>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</si>
  <si>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</si>
  <si>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</si>
  <si>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</si>
  <si>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</si>
  <si>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</si>
  <si>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</si>
  <si>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</si>
  <si>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</si>
  <si>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</si>
  <si>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</si>
  <si>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</si>
  <si>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</si>
  <si>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</si>
  <si>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</si>
  <si>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</si>
  <si>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</si>
  <si>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</si>
  <si>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</si>
  <si>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</si>
  <si>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</si>
  <si>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</si>
  <si>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</si>
  <si>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</si>
  <si>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</si>
  <si>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</si>
  <si>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</si>
  <si>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</si>
  <si>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</si>
  <si>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</si>
  <si>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</si>
  <si>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</si>
  <si>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</si>
  <si>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</si>
  <si>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</si>
  <si>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</si>
  <si>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</si>
  <si>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</si>
  <si>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</si>
  <si>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</si>
  <si>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</si>
  <si>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</si>
  <si>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</si>
  <si>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</si>
  <si>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</si>
  <si>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</si>
  <si>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</si>
  <si>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</si>
  <si>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</si>
  <si>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</si>
  <si>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</si>
  <si>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</si>
  <si>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</si>
  <si>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</si>
  <si>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</si>
  <si>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</si>
  <si>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</si>
  <si>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</si>
  <si>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</si>
  <si>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</si>
  <si>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</si>
  <si>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</si>
  <si>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</si>
  <si>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</si>
  <si>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</si>
  <si>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</si>
  <si>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</si>
  <si>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</si>
  <si>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</si>
  <si>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</si>
  <si>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</si>
  <si>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</si>
  <si>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</si>
  <si>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</si>
  <si>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</si>
  <si>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</si>
  <si>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</si>
  <si>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</si>
  <si>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</si>
  <si>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</si>
  <si>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</si>
  <si>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</si>
  <si>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</si>
  <si>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</si>
  <si>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</si>
  <si>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</si>
  <si>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</si>
  <si>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</si>
  <si>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</si>
  <si>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</si>
  <si>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</si>
  <si>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</si>
  <si>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</si>
  <si>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</si>
  <si>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</si>
  <si>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</si>
  <si>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</si>
  <si>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</si>
  <si>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</si>
  <si>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</si>
  <si>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</si>
  <si>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</si>
  <si>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</si>
  <si>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</si>
  <si>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</si>
  <si>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</si>
  <si>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</si>
  <si>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</si>
  <si>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</si>
  <si>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</si>
  <si>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</si>
  <si>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</si>
  <si>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</si>
  <si>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</si>
  <si>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</si>
  <si>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</si>
  <si>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</si>
  <si>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</si>
  <si>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</si>
  <si>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</si>
  <si>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</si>
  <si>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</si>
  <si>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</si>
  <si>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</si>
  <si>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</si>
  <si>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</si>
  <si>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</si>
  <si>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</si>
  <si>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</si>
  <si>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</si>
  <si>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</si>
  <si>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</si>
  <si>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</si>
  <si>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</si>
  <si>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</si>
  <si>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</si>
  <si>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</si>
  <si>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</si>
  <si>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</si>
  <si>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</si>
  <si>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</si>
  <si>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</si>
  <si>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</si>
  <si>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</si>
  <si>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</si>
  <si>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</si>
  <si>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</si>
  <si>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</si>
  <si>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</si>
  <si>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</si>
  <si>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</si>
  <si>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</si>
  <si>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</si>
  <si>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</si>
  <si>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</si>
  <si>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</si>
  <si>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</si>
  <si>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</si>
  <si>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</si>
  <si>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</si>
  <si>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</si>
  <si>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</si>
  <si>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</si>
  <si>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</si>
  <si>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</si>
  <si>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</si>
  <si>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</si>
  <si>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</si>
  <si>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</si>
  <si>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</si>
  <si>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</si>
  <si>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</si>
  <si>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</si>
  <si>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</si>
  <si>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</si>
  <si>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</si>
  <si>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</si>
  <si>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</si>
  <si>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</si>
  <si>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</si>
  <si>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</si>
  <si>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</si>
  <si>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</si>
  <si>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</si>
  <si>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</si>
  <si>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</si>
  <si>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</si>
  <si>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</si>
  <si>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</si>
  <si>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</si>
  <si>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</si>
  <si>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</si>
  <si>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</si>
  <si>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</si>
  <si>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</si>
  <si>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</si>
  <si>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</si>
  <si>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</si>
  <si>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</si>
  <si>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</si>
  <si>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</si>
  <si>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</si>
  <si>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</si>
  <si>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</si>
  <si>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</si>
  <si>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</si>
  <si>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</si>
  <si>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</si>
  <si>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</si>
  <si>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</si>
  <si>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</si>
  <si>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</si>
  <si>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</si>
  <si>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</si>
  <si>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</si>
  <si>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</si>
  <si>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</si>
  <si>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</si>
  <si>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</si>
  <si>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</si>
  <si>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</si>
  <si>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</si>
  <si>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</si>
  <si>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</si>
  <si>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</si>
  <si>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</si>
  <si>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</si>
  <si>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</si>
  <si>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</si>
  <si>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</si>
  <si>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</si>
  <si>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</si>
  <si>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</si>
  <si>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</si>
  <si>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</si>
  <si>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</si>
  <si>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</si>
  <si>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</si>
  <si>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</si>
  <si>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</si>
  <si>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</si>
  <si>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</si>
  <si>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</si>
  <si>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</si>
  <si>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</si>
  <si>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</si>
  <si>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</si>
  <si>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</si>
  <si>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</si>
  <si>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</si>
  <si>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</si>
  <si>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</si>
  <si>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</si>
  <si>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</si>
  <si>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</si>
  <si>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</si>
  <si>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</si>
  <si>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</si>
  <si>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</si>
  <si>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</si>
  <si>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</si>
  <si>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</si>
  <si>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</si>
  <si>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</si>
  <si>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</si>
  <si>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</si>
  <si>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</si>
  <si>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</si>
  <si>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</si>
  <si>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</si>
  <si>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</si>
  <si>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</si>
  <si>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</si>
  <si>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</si>
  <si>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</si>
  <si>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</si>
  <si>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</si>
  <si>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</si>
  <si>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</si>
  <si>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</si>
  <si>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</si>
  <si>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</si>
  <si>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</si>
  <si>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</si>
  <si>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</si>
  <si>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</si>
  <si>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</si>
  <si>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</si>
  <si>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</si>
  <si>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</si>
  <si>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</si>
  <si>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</si>
  <si>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</si>
  <si>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</si>
  <si>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</si>
  <si>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</si>
  <si>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</si>
  <si>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</si>
  <si>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</si>
  <si>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</si>
  <si>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</si>
  <si>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</si>
  <si>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</si>
  <si>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</si>
  <si>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</si>
  <si>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</si>
  <si>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</si>
  <si>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</si>
  <si>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</si>
  <si>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</si>
  <si>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</si>
  <si>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</si>
  <si>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</si>
  <si>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</si>
  <si>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</si>
  <si>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</si>
  <si>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</si>
  <si>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</si>
  <si>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</si>
  <si>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</si>
  <si>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</si>
  <si>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</si>
  <si>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</si>
  <si>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</si>
  <si>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</si>
  <si>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</si>
  <si>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</si>
  <si>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</si>
  <si>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</si>
  <si>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</si>
  <si>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</si>
  <si>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</si>
  <si>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</si>
  <si>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</si>
  <si>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</si>
  <si>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</si>
  <si>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</si>
  <si>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</si>
  <si>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</si>
  <si>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</si>
  <si>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</si>
  <si>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</si>
  <si>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</si>
  <si>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</si>
  <si>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</si>
  <si>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</si>
  <si>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</si>
  <si>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</si>
  <si>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</si>
  <si>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</si>
  <si>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</si>
  <si>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</si>
  <si>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</si>
  <si>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</si>
  <si>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</si>
  <si>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</si>
  <si>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</si>
  <si>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</si>
  <si>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</si>
  <si>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</si>
  <si>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</si>
  <si>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</si>
  <si>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</si>
  <si>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</si>
  <si>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</si>
  <si>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</si>
  <si>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</si>
  <si>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</si>
  <si>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</si>
  <si>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</si>
  <si>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</si>
  <si>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</si>
  <si>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</si>
  <si>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</si>
  <si>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</si>
  <si>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</si>
  <si>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</si>
  <si>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</si>
  <si>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</si>
  <si>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</si>
  <si>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</si>
  <si>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</si>
  <si>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</si>
  <si>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</si>
  <si>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</si>
  <si>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</si>
  <si>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</si>
  <si>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</si>
  <si>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</si>
  <si>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</si>
  <si>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</si>
  <si>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</si>
  <si>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</si>
  <si>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</si>
  <si>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</si>
  <si>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Cody Gakpo</t>
  </si>
  <si>
    <t>Lamine Yamal</t>
  </si>
  <si>
    <t>Harry Kane</t>
  </si>
  <si>
    <t>Ousmane Dembélé</t>
  </si>
  <si>
    <t>Vitinha</t>
  </si>
  <si>
    <t>Niek Oonk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</si>
</sst>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1</v>
    <v>1</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8"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60"/>
      <c r="X5" s="24">
        <f ca="1">Horarios!C5</f>
        <v>46185.166666666664</v>
      </c>
      <c r="Y5" s="25">
        <f ca="1">Horarios!C5</f>
        <v>46185.166666666664</v>
      </c>
      <c r="Z5" s="26" t="str">
        <f>$Z$4</f>
        <v>R1</v>
      </c>
      <c r="AA5" s="27" t="str">
        <f ca="1">A7</f>
        <v>South Korea</v>
      </c>
      <c r="AB5" s="49" t="e" cm="1" vm="3">
        <f t="array" aca="1" ref="AB5" ca="1">Ver_flag_local</f>
        <v>#VALUE!</v>
      </c>
      <c r="AC5" s="50">
        <v>0</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7</v>
      </c>
      <c r="AS6" s="36">
        <f t="shared" ca="1" si="15"/>
        <v>3</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7</v>
      </c>
      <c r="BK6" s="16">
        <f t="shared" ref="BK6:BK53" ca="1" si="21">+SUMIFS(FG_GolesLocal,FGVisitante,BD6,Ganador,"&lt;&gt;"&amp;"Pendiente",FG_GolesLocal,"&lt;&gt;"&amp;"",FG_GolesVisitante,"&lt;&gt;"&amp;"")+SUMIFS(FG_GolesVisitante,FGLocal,BD6,Ganador,"&lt;&gt;"&amp;"Pendiente",FG_GolesLocal,"&lt;&gt;"&amp;"",FG_GolesVisitante,"&lt;&gt;"&amp;"")</f>
        <v>3</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4</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3</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1</v>
      </c>
      <c r="BK7" s="16">
        <f t="shared" ca="1" si="21"/>
        <v>3</v>
      </c>
      <c r="BL7" s="16">
        <f t="shared" ref="BL7:BL53" ca="1" si="42">+BJ7-BK7</f>
        <v>-2</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60"/>
      <c r="X8" s="24">
        <f ca="1">Horarios!C8</f>
        <v>46198.125</v>
      </c>
      <c r="Y8" s="25">
        <f ca="1">Horarios!C8</f>
        <v>46198.125</v>
      </c>
      <c r="Z8" s="26" t="str">
        <f>Idiomas!D63</f>
        <v>R3</v>
      </c>
      <c r="AA8" s="27" t="str">
        <f ca="1">A8</f>
        <v>Czech Republic</v>
      </c>
      <c r="AB8" s="49" t="e" cm="1" vm="4">
        <f t="array" aca="1" ref="AB8" ca="1">Ver_flag_local</f>
        <v>#VALUE!</v>
      </c>
      <c r="AC8" s="50">
        <v>2</v>
      </c>
      <c r="AD8" s="51">
        <v>2</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1</v>
      </c>
      <c r="AS8" s="39">
        <f t="shared" ca="1" si="15"/>
        <v>3</v>
      </c>
      <c r="AT8" s="43">
        <f t="shared" ca="1" si="15"/>
        <v>-2</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0</v>
      </c>
      <c r="BF8" s="16">
        <f t="shared" ca="1" si="41"/>
        <v>3</v>
      </c>
      <c r="BG8" s="16">
        <f t="shared" ca="1" si="17"/>
        <v>0</v>
      </c>
      <c r="BH8" s="16">
        <f t="shared" ca="1" si="18"/>
        <v>0</v>
      </c>
      <c r="BI8" s="16">
        <f t="shared" ca="1" si="19"/>
        <v>3</v>
      </c>
      <c r="BJ8" s="16">
        <f t="shared" ca="1" si="20"/>
        <v>1</v>
      </c>
      <c r="BK8" s="16">
        <f t="shared" ca="1" si="21"/>
        <v>5</v>
      </c>
      <c r="BL8" s="16">
        <f t="shared" ca="1" si="42"/>
        <v>-4</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5"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1</v>
      </c>
      <c r="AD9" s="54">
        <v>0</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0</v>
      </c>
      <c r="AN9" s="47">
        <f t="shared" ca="1" si="15"/>
        <v>3</v>
      </c>
      <c r="AO9" s="47">
        <f t="shared" ca="1" si="15"/>
        <v>0</v>
      </c>
      <c r="AP9" s="47">
        <f t="shared" ca="1" si="15"/>
        <v>0</v>
      </c>
      <c r="AQ9" s="47">
        <f t="shared" ca="1" si="15"/>
        <v>3</v>
      </c>
      <c r="AR9" s="47">
        <f t="shared" ca="1" si="15"/>
        <v>1</v>
      </c>
      <c r="AS9" s="47">
        <f t="shared" ca="1" si="15"/>
        <v>5</v>
      </c>
      <c r="AT9" s="48">
        <f t="shared" ca="1" si="15"/>
        <v>-4</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2</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6</v>
      </c>
      <c r="BK10" s="16">
        <f t="shared" ca="1" si="21"/>
        <v>3</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4</v>
      </c>
      <c r="BK11" s="16">
        <f t="shared" ca="1" si="21"/>
        <v>5</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5">
        <f t="array" aca="1" ref="AB12" ca="1">Ver_flag_local</f>
        <v>#VALUE!</v>
      </c>
      <c r="AC12" s="50">
        <v>2</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9</v>
      </c>
      <c r="BL12" s="16">
        <f t="shared" ca="1" si="42"/>
        <v>-8</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8</v>
      </c>
      <c r="BK13" s="16">
        <f t="shared" ca="1" si="21"/>
        <v>2</v>
      </c>
      <c r="BL13" s="16">
        <f t="shared" ca="1" si="42"/>
        <v>6</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3</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8</v>
      </c>
      <c r="AS14" s="36">
        <f t="shared" ca="1" si="69"/>
        <v>2</v>
      </c>
      <c r="AT14" s="72">
        <f t="shared" ca="1" si="69"/>
        <v>6</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6</v>
      </c>
      <c r="BF14" s="16">
        <f t="shared" ca="1" si="41"/>
        <v>3</v>
      </c>
      <c r="BG14" s="16">
        <f t="shared" ca="1" si="17"/>
        <v>2</v>
      </c>
      <c r="BH14" s="16">
        <f t="shared" ca="1" si="18"/>
        <v>0</v>
      </c>
      <c r="BI14" s="16">
        <f t="shared" ca="1" si="19"/>
        <v>1</v>
      </c>
      <c r="BJ14" s="16">
        <f t="shared" ca="1" si="20"/>
        <v>7</v>
      </c>
      <c r="BK14" s="16">
        <f t="shared" ca="1" si="21"/>
        <v>3</v>
      </c>
      <c r="BL14" s="16">
        <f t="shared" ca="1" si="42"/>
        <v>4</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6</v>
      </c>
      <c r="BS14" s="16">
        <f ca="1">BP14+COUNTIFS($BQ$6:$BQ$53,BQ14,$BR$6:BR$53,"&gt;"&amp;BR14,$BC$6:$BC$53,INDEX(T_Equipos[Grupo],MATCH(BD14,T_Equipos[NombreEquipo],0)))</f>
        <v>2</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2</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2</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2</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2</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2</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2</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Morocco</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3</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6</v>
      </c>
      <c r="AS15" s="39">
        <f t="shared" ca="1" si="69"/>
        <v>3</v>
      </c>
      <c r="AT15" s="74">
        <f t="shared" ca="1" si="69"/>
        <v>3</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9</v>
      </c>
      <c r="BF15" s="16">
        <f t="shared" ca="1" si="41"/>
        <v>3</v>
      </c>
      <c r="BG15" s="16">
        <f t="shared" ca="1" si="17"/>
        <v>3</v>
      </c>
      <c r="BH15" s="16">
        <f t="shared" ca="1" si="18"/>
        <v>0</v>
      </c>
      <c r="BI15" s="16">
        <f t="shared" ca="1" si="19"/>
        <v>0</v>
      </c>
      <c r="BJ15" s="16">
        <f t="shared" ca="1" si="20"/>
        <v>7</v>
      </c>
      <c r="BK15" s="16">
        <f t="shared" ca="1" si="21"/>
        <v>1</v>
      </c>
      <c r="BL15" s="16">
        <f t="shared" ca="1" si="42"/>
        <v>6</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9</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Brazil</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4</v>
      </c>
      <c r="AS16" s="39">
        <f t="shared" ca="1" si="69"/>
        <v>5</v>
      </c>
      <c r="AT16" s="74">
        <f t="shared" ca="1" si="69"/>
        <v>-1</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3</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9</v>
      </c>
      <c r="AT17" s="79">
        <f t="shared" ca="1" si="69"/>
        <v>-8</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9</v>
      </c>
      <c r="BF18" s="16">
        <f t="shared" ca="1" si="41"/>
        <v>3</v>
      </c>
      <c r="BG18" s="16">
        <f t="shared" ca="1" si="17"/>
        <v>3</v>
      </c>
      <c r="BH18" s="16">
        <f t="shared" ca="1" si="18"/>
        <v>0</v>
      </c>
      <c r="BI18" s="16">
        <f t="shared" ca="1" si="19"/>
        <v>0</v>
      </c>
      <c r="BJ18" s="16">
        <f t="shared" ca="1" si="20"/>
        <v>7</v>
      </c>
      <c r="BK18" s="16">
        <f t="shared" ca="1" si="21"/>
        <v>1</v>
      </c>
      <c r="BL18" s="16">
        <f t="shared" ca="1" si="42"/>
        <v>6</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2</v>
      </c>
      <c r="BK19" s="16">
        <f t="shared" ca="1" si="21"/>
        <v>7</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-5</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Visitante</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9">
        <f t="array" aca="1" ref="AB20" ca="1">Ver_flag_local</f>
        <v>#VALUE!</v>
      </c>
      <c r="AC20" s="50">
        <v>1</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1</v>
      </c>
      <c r="BK20" s="16">
        <f t="shared" ca="1" si="21"/>
        <v>5</v>
      </c>
      <c r="BL20" s="16">
        <f t="shared" ca="1" si="42"/>
        <v>-4</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1</v>
      </c>
      <c r="CB20" s="16">
        <f t="shared" ca="1" si="28"/>
        <v>1</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1</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1</v>
      </c>
      <c r="CP20" s="16">
        <f t="shared" ca="1" si="34"/>
        <v>1</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1</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-4</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6</v>
      </c>
      <c r="BF21" s="16">
        <f t="shared" ca="1" si="41"/>
        <v>3</v>
      </c>
      <c r="BG21" s="16">
        <f t="shared" ca="1" si="17"/>
        <v>2</v>
      </c>
      <c r="BH21" s="16">
        <f t="shared" ca="1" si="18"/>
        <v>0</v>
      </c>
      <c r="BI21" s="16">
        <f t="shared" ca="1" si="19"/>
        <v>1</v>
      </c>
      <c r="BJ21" s="16">
        <f t="shared" ca="1" si="20"/>
        <v>6</v>
      </c>
      <c r="BK21" s="16">
        <f t="shared" ca="1" si="21"/>
        <v>3</v>
      </c>
      <c r="BL21" s="16">
        <f t="shared" ca="1" si="42"/>
        <v>3</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Morocco</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1</v>
      </c>
      <c r="AT22" s="41">
        <f t="shared" ca="1" si="87"/>
        <v>6</v>
      </c>
      <c r="AU22" s="330">
        <f ca="1">INDEX($DL$6:$DL$53,MATCH(AI22,$DP$6:$DP$53,0))</f>
        <v>1</v>
      </c>
      <c r="AV22" s="182" t="str">
        <f ca="1">INDEX($BD$6:$BD$53,MATCH(AI22,$BM$6:$BM$53,0))</f>
        <v>Morocco</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4</v>
      </c>
      <c r="BL22" s="16">
        <f t="shared" ca="1" si="42"/>
        <v>4</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9">
        <f t="array" aca="1" ref="AK23" ca="1">Ver_flag_visit</f>
        <v>#VALUE!</v>
      </c>
      <c r="AL23" s="37" t="str">
        <f ca="1">IFERROR(INDEX($BD$6:$BD$53,MATCH(AI23,$BN$6:$BN$53,0)),"")</f>
        <v>Brazil</v>
      </c>
      <c r="AM23" s="38">
        <f t="shared" ca="1" si="87"/>
        <v>6</v>
      </c>
      <c r="AN23" s="39">
        <f t="shared" ca="1" si="87"/>
        <v>3</v>
      </c>
      <c r="AO23" s="39">
        <f t="shared" ca="1" si="87"/>
        <v>2</v>
      </c>
      <c r="AP23" s="39">
        <f t="shared" ca="1" si="87"/>
        <v>0</v>
      </c>
      <c r="AQ23" s="39">
        <f t="shared" ca="1" si="87"/>
        <v>1</v>
      </c>
      <c r="AR23" s="39">
        <f t="shared" ca="1" si="87"/>
        <v>7</v>
      </c>
      <c r="AS23" s="39">
        <f t="shared" ca="1" si="87"/>
        <v>3</v>
      </c>
      <c r="AT23" s="43">
        <f t="shared" ca="1" si="87"/>
        <v>4</v>
      </c>
      <c r="AU23" s="330">
        <f ca="1">INDEX($DL$6:$DL$53,MATCH(AI23,$DP$6:$DP$53,0))</f>
        <v>1</v>
      </c>
      <c r="AV23" s="182" t="str">
        <f ca="1">INDEX($BD$6:$BD$53,MATCH(AI23,$BM$6:$BM$53,0))</f>
        <v>Brazil</v>
      </c>
      <c r="AW23" s="210"/>
      <c r="AX23" s="171"/>
      <c r="AY23" s="203" t="str">
        <f ca="1">+A22</f>
        <v>Morocco</v>
      </c>
      <c r="AZ23" s="204"/>
      <c r="BA23" s="176"/>
      <c r="BC23" s="16" t="str">
        <f ca="1">+INDEX(T_Equipos[Grupo],MATCH(WORLDCUP!BD23,T_Equipos[NombreEquipo],0))</f>
        <v>E</v>
      </c>
      <c r="BD23" s="16" t="str">
        <f ca="1">+Equipos!B19</f>
        <v>Curaçao</v>
      </c>
      <c r="BE23" s="16">
        <f t="shared" ca="1" si="16"/>
        <v>3</v>
      </c>
      <c r="BF23" s="16">
        <f t="shared" ca="1" si="41"/>
        <v>3</v>
      </c>
      <c r="BG23" s="16">
        <f t="shared" ca="1" si="17"/>
        <v>1</v>
      </c>
      <c r="BH23" s="16">
        <f t="shared" ca="1" si="18"/>
        <v>0</v>
      </c>
      <c r="BI23" s="16">
        <f t="shared" ca="1" si="19"/>
        <v>2</v>
      </c>
      <c r="BJ23" s="16">
        <f t="shared" ca="1" si="20"/>
        <v>4</v>
      </c>
      <c r="BK23" s="16">
        <f t="shared" ca="1" si="21"/>
        <v>5</v>
      </c>
      <c r="BL23" s="16">
        <f t="shared" ca="1" si="42"/>
        <v>-1</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4</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0</v>
      </c>
      <c r="BF24" s="16">
        <f t="shared" ca="1" si="41"/>
        <v>3</v>
      </c>
      <c r="BG24" s="16">
        <f t="shared" ca="1" si="17"/>
        <v>0</v>
      </c>
      <c r="BH24" s="16">
        <f t="shared" ca="1" si="18"/>
        <v>0</v>
      </c>
      <c r="BI24" s="16">
        <f t="shared" ca="1" si="19"/>
        <v>3</v>
      </c>
      <c r="BJ24" s="16">
        <f t="shared" ca="1" si="20"/>
        <v>4</v>
      </c>
      <c r="BK24" s="16">
        <f t="shared" ca="1" si="21"/>
        <v>7</v>
      </c>
      <c r="BL24" s="16">
        <f t="shared" ca="1" si="42"/>
        <v>-3</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5</v>
      </c>
      <c r="BK25" s="16">
        <f t="shared" ca="1" si="21"/>
        <v>5</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Ivory Coast</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1</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3</v>
      </c>
      <c r="BK27" s="16">
        <f t="shared" ca="1" si="21"/>
        <v>2</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P.3 (2)</v>
      </c>
      <c r="G28" s="16"/>
      <c r="H28" s="16" t="str">
        <f t="shared" ref="H28:H33" ca="1" si="94">IF(D28="Pendiente","-",INDEX($BZ$6:$BZ$53,MATCH($AA28,$BD$6:$BD$53,0)))</f>
        <v>-</v>
      </c>
      <c r="I28" s="16" t="str">
        <f t="shared" ref="I28:I33" ca="1" si="95">IF(D28="Pendiente","-",INDEX($BZ$6:$BZ$53,MATCH($AF28,$BD$6:$BD$53,0)))</f>
        <v>P.3 (2)</v>
      </c>
      <c r="J28" s="16"/>
      <c r="K28" s="16" t="str">
        <f t="shared" ref="K28:K33" ca="1" si="96">IF(D28="Pendiente","-",INDEX($CE$6:$CE$53,MATCH($AA28,$BD$6:$BD$53,0)))</f>
        <v>-</v>
      </c>
      <c r="L28" s="16" t="str">
        <f t="shared" ref="L28:L33" ca="1" si="97">IF(D28="Pendiente","-",INDEX($CE$6:$CE$53,MATCH($AF28,$BD$6:$BD$53,0)))</f>
        <v>P.3 (2)</v>
      </c>
      <c r="M28" s="16"/>
      <c r="N28" s="16" t="str">
        <f t="shared" ref="N28:N33" ca="1" si="98">IF(D28="Pendiente","-",INDEX($CH$6:$CH$53,MATCH($AA28,$BD$6:$BD$53,0)))</f>
        <v>-</v>
      </c>
      <c r="O28" s="16" t="str">
        <f t="shared" ref="O28:O33" ca="1" si="99">IF(D28="Pendiente","-",INDEX($CH$6:$CH$53,MATCH($AF28,$BD$6:$BD$53,0)))</f>
        <v>P.3 (2)</v>
      </c>
      <c r="P28" s="16"/>
      <c r="Q28" s="16" t="str">
        <f t="shared" ref="Q28:Q33" ca="1" si="100">IF(D28="Pendiente","-",INDEX($CN$6:$CN$53,MATCH($AA28,$BD$6:$BD$53,0)))</f>
        <v>-</v>
      </c>
      <c r="R28" s="16" t="str">
        <f t="shared" ref="R28:R33" ca="1" si="101">IF(D28="Pendiente","-",INDEX($CN$6:$CN$53,MATCH($AF28,$BD$6:$BD$53,0)))</f>
        <v>P.3 (2)</v>
      </c>
      <c r="S28" s="16"/>
      <c r="T28" s="16" t="str">
        <f t="shared" ref="T28:T33" ca="1" si="102">IF(D28="Pendiente","-",INDEX($CS$6:$CS$53,MATCH($AA28,$BD$6:$BD$53,0)))</f>
        <v>-</v>
      </c>
      <c r="U28" s="16" t="str">
        <f t="shared" ref="U28:U33" ca="1" si="103">IF(D28="Pendiente","-",INDEX($CS$6:$CS$53,MATCH($AF28,$BD$6:$BD$53,0)))</f>
        <v>P.3 (2)</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2</v>
      </c>
      <c r="BK28" s="16">
        <f t="shared" ca="1" si="21"/>
        <v>2</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P.3 (2)</v>
      </c>
      <c r="F29" s="16" t="str">
        <f t="shared" ca="1" si="93"/>
        <v>-</v>
      </c>
      <c r="G29" s="16"/>
      <c r="H29" s="16" t="str">
        <f t="shared" ca="1" si="94"/>
        <v>P.3 (2)</v>
      </c>
      <c r="I29" s="16" t="str">
        <f t="shared" ca="1" si="95"/>
        <v>-</v>
      </c>
      <c r="J29" s="16"/>
      <c r="K29" s="16" t="str">
        <f t="shared" ca="1" si="96"/>
        <v>P.3 (2)</v>
      </c>
      <c r="L29" s="16" t="str">
        <f t="shared" ca="1" si="97"/>
        <v>-</v>
      </c>
      <c r="M29" s="16"/>
      <c r="N29" s="16" t="str">
        <f t="shared" ca="1" si="98"/>
        <v>P.3 (2)</v>
      </c>
      <c r="O29" s="16" t="str">
        <f t="shared" ca="1" si="99"/>
        <v>-</v>
      </c>
      <c r="P29" s="16"/>
      <c r="Q29" s="16" t="str">
        <f t="shared" ca="1" si="100"/>
        <v>P.3 (2)</v>
      </c>
      <c r="R29" s="16" t="str">
        <f t="shared" ca="1" si="101"/>
        <v>-</v>
      </c>
      <c r="S29" s="16"/>
      <c r="T29" s="16" t="str">
        <f t="shared" ca="1" si="102"/>
        <v>P.3 (2)</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0</v>
      </c>
      <c r="AD29" s="51">
        <v>1</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7</v>
      </c>
      <c r="BL29" s="16">
        <f t="shared" ca="1" si="42"/>
        <v>-7</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P.3 (2)</v>
      </c>
      <c r="G30" s="16"/>
      <c r="H30" s="16" t="str">
        <f t="shared" ca="1" si="94"/>
        <v>-</v>
      </c>
      <c r="I30" s="16" t="str">
        <f t="shared" ca="1" si="95"/>
        <v>P.3 (2)</v>
      </c>
      <c r="J30" s="16"/>
      <c r="K30" s="16" t="str">
        <f t="shared" ca="1" si="96"/>
        <v>-</v>
      </c>
      <c r="L30" s="16" t="str">
        <f t="shared" ca="1" si="97"/>
        <v>P.3 (2)</v>
      </c>
      <c r="M30" s="16"/>
      <c r="N30" s="16" t="str">
        <f t="shared" ca="1" si="98"/>
        <v>-</v>
      </c>
      <c r="O30" s="16" t="str">
        <f t="shared" ca="1" si="99"/>
        <v>P.3 (2)</v>
      </c>
      <c r="P30" s="16"/>
      <c r="Q30" s="16" t="str">
        <f t="shared" ca="1" si="100"/>
        <v>-</v>
      </c>
      <c r="R30" s="16" t="str">
        <f t="shared" ca="1" si="101"/>
        <v>P.3 (2)</v>
      </c>
      <c r="S30" s="16"/>
      <c r="T30" s="16" t="str">
        <f t="shared" ca="1" si="102"/>
        <v>-</v>
      </c>
      <c r="U30" s="16" t="str">
        <f t="shared" ca="1" si="103"/>
        <v>P.3 (2)</v>
      </c>
      <c r="V30" s="17"/>
      <c r="W30" s="673"/>
      <c r="X30" s="24">
        <f ca="1">Horarios!C30</f>
        <v>46192.875</v>
      </c>
      <c r="Y30" s="25">
        <f ca="1">Horarios!C30</f>
        <v>46192.875</v>
      </c>
      <c r="Z30" s="26" t="str">
        <f>$Z$6</f>
        <v>R2</v>
      </c>
      <c r="AA30" s="27" t="str">
        <f ca="1">A29</f>
        <v>United States</v>
      </c>
      <c r="AB30" s="49" t="e" cm="1" vm="13">
        <f t="array" aca="1" ref="AB30" ca="1">Ver_flag_local</f>
        <v>#VALUE!</v>
      </c>
      <c r="AC30" s="50">
        <v>3</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7</v>
      </c>
      <c r="AS30" s="36">
        <f t="shared" ca="1" si="107"/>
        <v>1</v>
      </c>
      <c r="AT30" s="41">
        <f t="shared" ca="1" si="107"/>
        <v>6</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P.3 (2)</v>
      </c>
      <c r="G31" s="16"/>
      <c r="H31" s="16" t="str">
        <f t="shared" ca="1" si="94"/>
        <v>-</v>
      </c>
      <c r="I31" s="16" t="str">
        <f t="shared" ca="1" si="95"/>
        <v>P.3 (2)</v>
      </c>
      <c r="J31" s="16"/>
      <c r="K31" s="16" t="str">
        <f t="shared" ca="1" si="96"/>
        <v>-</v>
      </c>
      <c r="L31" s="16" t="str">
        <f t="shared" ca="1" si="97"/>
        <v>P.3 (2)</v>
      </c>
      <c r="M31" s="16"/>
      <c r="N31" s="16" t="str">
        <f t="shared" ca="1" si="98"/>
        <v>-</v>
      </c>
      <c r="O31" s="16" t="str">
        <f t="shared" ca="1" si="99"/>
        <v>P.3 (2)</v>
      </c>
      <c r="P31" s="16"/>
      <c r="Q31" s="16" t="str">
        <f t="shared" ca="1" si="100"/>
        <v>-</v>
      </c>
      <c r="R31" s="16" t="str">
        <f t="shared" ca="1" si="101"/>
        <v>P.3 (2)</v>
      </c>
      <c r="S31" s="16"/>
      <c r="T31" s="16" t="str">
        <f t="shared" ca="1" si="102"/>
        <v>-</v>
      </c>
      <c r="U31" s="16" t="str">
        <f t="shared" ca="1" si="103"/>
        <v>P.3 (2)</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4</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6</v>
      </c>
      <c r="AN31" s="39">
        <f t="shared" ca="1" si="107"/>
        <v>3</v>
      </c>
      <c r="AO31" s="39">
        <f t="shared" ca="1" si="107"/>
        <v>2</v>
      </c>
      <c r="AP31" s="39">
        <f t="shared" ca="1" si="107"/>
        <v>0</v>
      </c>
      <c r="AQ31" s="39">
        <f t="shared" ca="1" si="107"/>
        <v>1</v>
      </c>
      <c r="AR31" s="39">
        <f t="shared" ca="1" si="107"/>
        <v>6</v>
      </c>
      <c r="AS31" s="39">
        <f t="shared" ca="1" si="107"/>
        <v>3</v>
      </c>
      <c r="AT31" s="43">
        <f t="shared" ca="1" si="107"/>
        <v>3</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5</v>
      </c>
      <c r="BK31" s="16">
        <f t="shared" ca="1" si="21"/>
        <v>3</v>
      </c>
      <c r="BL31" s="16">
        <f t="shared" ca="1" si="42"/>
        <v>2</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1</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1</v>
      </c>
      <c r="AN32" s="39">
        <f t="shared" ca="1" si="107"/>
        <v>3</v>
      </c>
      <c r="AO32" s="39">
        <f t="shared" ca="1" si="107"/>
        <v>0</v>
      </c>
      <c r="AP32" s="39">
        <f t="shared" ca="1" si="107"/>
        <v>1</v>
      </c>
      <c r="AQ32" s="39">
        <f t="shared" ca="1" si="107"/>
        <v>2</v>
      </c>
      <c r="AR32" s="39">
        <f t="shared" ca="1" si="107"/>
        <v>1</v>
      </c>
      <c r="AS32" s="39">
        <f t="shared" ca="1" si="107"/>
        <v>5</v>
      </c>
      <c r="AT32" s="43">
        <f t="shared" ca="1" si="107"/>
        <v>-4</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2</v>
      </c>
      <c r="BK32" s="16">
        <f t="shared" ca="1" si="21"/>
        <v>2</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Empate</v>
      </c>
      <c r="E33" s="16" t="str">
        <f t="shared" ca="1" si="92"/>
        <v>P.3 (2)</v>
      </c>
      <c r="F33" s="16" t="str">
        <f t="shared" ca="1" si="93"/>
        <v>P.3 (2)</v>
      </c>
      <c r="G33" s="16"/>
      <c r="H33" s="16" t="str">
        <f t="shared" ca="1" si="94"/>
        <v>P.3 (2)</v>
      </c>
      <c r="I33" s="16" t="str">
        <f t="shared" ca="1" si="95"/>
        <v>P.3 (2)</v>
      </c>
      <c r="J33" s="16"/>
      <c r="K33" s="16" t="str">
        <f t="shared" ca="1" si="96"/>
        <v>P.3 (2)</v>
      </c>
      <c r="L33" s="16" t="str">
        <f t="shared" ca="1" si="97"/>
        <v>P.3 (2)</v>
      </c>
      <c r="M33" s="16"/>
      <c r="N33" s="16" t="str">
        <f t="shared" ca="1" si="98"/>
        <v>P.3 (2)</v>
      </c>
      <c r="O33" s="16" t="str">
        <f t="shared" ca="1" si="99"/>
        <v>P.3 (2)</v>
      </c>
      <c r="P33" s="16"/>
      <c r="Q33" s="16" t="str">
        <f t="shared" ca="1" si="100"/>
        <v>P.3 (2)</v>
      </c>
      <c r="R33" s="16" t="str">
        <f t="shared" ca="1" si="101"/>
        <v>P.3 (2)</v>
      </c>
      <c r="S33" s="16"/>
      <c r="T33" s="16" t="str">
        <f t="shared" ca="1" si="102"/>
        <v>P.3 (2)</v>
      </c>
      <c r="U33" s="16" t="str">
        <f t="shared" ca="1" si="103"/>
        <v>P.3 (2)</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2</v>
      </c>
      <c r="AS33" s="47">
        <f t="shared" ca="1" si="107"/>
        <v>7</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1</v>
      </c>
      <c r="BK33" s="16">
        <f t="shared" ca="1" si="21"/>
        <v>8</v>
      </c>
      <c r="BL33" s="16">
        <f t="shared" ca="1" si="42"/>
        <v>-7</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12</v>
      </c>
      <c r="BK34" s="16">
        <f t="shared" ca="1" si="21"/>
        <v>2</v>
      </c>
      <c r="BL34" s="16">
        <f t="shared" ca="1" si="42"/>
        <v>10</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1</v>
      </c>
      <c r="BK35" s="16">
        <f t="shared" ca="1" si="21"/>
        <v>6</v>
      </c>
      <c r="BL35" s="16">
        <f t="shared" ca="1" si="42"/>
        <v>-5</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2</v>
      </c>
      <c r="AD36" s="51">
        <v>1</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0</v>
      </c>
      <c r="BF36" s="16">
        <f t="shared" ca="1" si="41"/>
        <v>3</v>
      </c>
      <c r="BG36" s="16">
        <f t="shared" ca="1" si="17"/>
        <v>0</v>
      </c>
      <c r="BH36" s="16">
        <f t="shared" ca="1" si="18"/>
        <v>0</v>
      </c>
      <c r="BI36" s="16">
        <f t="shared" ca="1" si="19"/>
        <v>3</v>
      </c>
      <c r="BJ36" s="16">
        <f t="shared" ca="1" si="20"/>
        <v>1</v>
      </c>
      <c r="BK36" s="16">
        <f t="shared" ca="1" si="21"/>
        <v>9</v>
      </c>
      <c r="BL36" s="16">
        <f t="shared" ca="1" si="42"/>
        <v>-8</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4</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4</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4</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3</v>
      </c>
      <c r="AD38" s="51">
        <v>2</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4</v>
      </c>
      <c r="AT38" s="41">
        <f t="shared" ca="1" si="127"/>
        <v>4</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1</v>
      </c>
      <c r="BL38" s="16">
        <f t="shared" ca="1" si="42"/>
        <v>8</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2</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5</v>
      </c>
      <c r="AS39" s="39">
        <f t="shared" ca="1" si="127"/>
        <v>5</v>
      </c>
      <c r="AT39" s="43">
        <f t="shared" ca="1" si="127"/>
        <v>0</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3</v>
      </c>
      <c r="BK39" s="16">
        <f t="shared" ca="1" si="21"/>
        <v>2</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Senegal</v>
      </c>
    </row>
    <row r="40" spans="1:121" ht="15.95" customHeight="1">
      <c r="A40" s="16" t="str">
        <f ca="1">+Equipos!B21</f>
        <v>Ecuador</v>
      </c>
      <c r="B40" s="16"/>
      <c r="C40" s="16"/>
      <c r="D40" s="16" t="str">
        <f t="shared" si="111"/>
        <v>Local</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2</v>
      </c>
      <c r="AD40" s="51">
        <v>1</v>
      </c>
      <c r="AE40" s="595" t="e" cm="1" vm="19">
        <f t="array" aca="1" ref="AE40" ca="1">Ver_flag_visit</f>
        <v>#VALUE!</v>
      </c>
      <c r="AF40" s="32" t="str">
        <f ca="1">A39</f>
        <v>Ivory Coast</v>
      </c>
      <c r="AG40" s="323">
        <f t="shared" si="124"/>
        <v>1</v>
      </c>
      <c r="AH40" s="195">
        <v>55</v>
      </c>
      <c r="AI40" s="181" t="str">
        <f t="shared" si="128"/>
        <v>3E</v>
      </c>
      <c r="AJ40" s="42">
        <v>3</v>
      </c>
      <c r="AK40" s="602" t="e" cm="1" vm="18">
        <f t="array" aca="1" ref="AK40" ca="1">Ver_flag_visit</f>
        <v>#VALUE!</v>
      </c>
      <c r="AL40" s="37" t="str">
        <f ca="1">IFERROR(INDEX($BD$6:$BD$53,MATCH(AI40,$BN$6:$BN$53,0)),"")</f>
        <v>Curaçao</v>
      </c>
      <c r="AM40" s="38">
        <f t="shared" ca="1" si="127"/>
        <v>3</v>
      </c>
      <c r="AN40" s="39">
        <f t="shared" ca="1" si="127"/>
        <v>3</v>
      </c>
      <c r="AO40" s="39">
        <f t="shared" ca="1" si="127"/>
        <v>1</v>
      </c>
      <c r="AP40" s="39">
        <f t="shared" ca="1" si="127"/>
        <v>0</v>
      </c>
      <c r="AQ40" s="39">
        <f t="shared" ca="1" si="127"/>
        <v>2</v>
      </c>
      <c r="AR40" s="39">
        <f t="shared" ca="1" si="127"/>
        <v>4</v>
      </c>
      <c r="AS40" s="39">
        <f t="shared" ca="1" si="127"/>
        <v>5</v>
      </c>
      <c r="AT40" s="43">
        <f t="shared" ca="1" si="127"/>
        <v>-1</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7</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3</v>
      </c>
      <c r="AE41" s="596" t="e" cm="1" vm="17">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Ivory Coast</v>
      </c>
      <c r="AM41" s="46">
        <f t="shared" ca="1" si="127"/>
        <v>0</v>
      </c>
      <c r="AN41" s="47">
        <f t="shared" ca="1" si="127"/>
        <v>3</v>
      </c>
      <c r="AO41" s="47">
        <f t="shared" ca="1" si="127"/>
        <v>0</v>
      </c>
      <c r="AP41" s="47">
        <f t="shared" ca="1" si="127"/>
        <v>0</v>
      </c>
      <c r="AQ41" s="47">
        <f t="shared" ca="1" si="127"/>
        <v>3</v>
      </c>
      <c r="AR41" s="47">
        <f t="shared" ca="1" si="127"/>
        <v>4</v>
      </c>
      <c r="AS41" s="47">
        <f t="shared" ca="1" si="127"/>
        <v>7</v>
      </c>
      <c r="AT41" s="48">
        <f t="shared" ca="1" si="127"/>
        <v>-3</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2</v>
      </c>
      <c r="BK41" s="16">
        <f t="shared" ca="1" si="21"/>
        <v>4</v>
      </c>
      <c r="BL41" s="16">
        <f t="shared" ca="1" si="42"/>
        <v>-2</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6</v>
      </c>
      <c r="BF42" s="16">
        <f t="shared" ca="1" si="41"/>
        <v>3</v>
      </c>
      <c r="BG42" s="16">
        <f t="shared" ca="1" si="17"/>
        <v>2</v>
      </c>
      <c r="BH42" s="16">
        <f t="shared" ca="1" si="18"/>
        <v>0</v>
      </c>
      <c r="BI42" s="16">
        <f t="shared" ca="1" si="19"/>
        <v>1</v>
      </c>
      <c r="BJ42" s="16">
        <f t="shared" ca="1" si="20"/>
        <v>5</v>
      </c>
      <c r="BK42" s="16">
        <f t="shared" ca="1" si="21"/>
        <v>1</v>
      </c>
      <c r="BL42" s="16">
        <f t="shared" ca="1" si="42"/>
        <v>4</v>
      </c>
      <c r="BM42" s="16" t="str">
        <f t="shared" ca="1" si="22"/>
        <v>2J</v>
      </c>
      <c r="BN42" s="16" t="str">
        <f t="shared" ca="1" si="23"/>
        <v>2J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6</v>
      </c>
      <c r="BS42" s="16">
        <f ca="1">BP42+COUNTIFS($BQ$6:$BQ$53,BQ42,$BR$6:BR$53,"&gt;"&amp;BR42,$BC$6:$BC$53,INDEX(T_Equipos[Grupo],MATCH(BD42,T_Equipos[NombreEquipo],0)))</f>
        <v>2</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2</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2</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2</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2</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2</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2</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2</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2</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2</v>
      </c>
      <c r="DE42" s="16"/>
      <c r="DF42" s="16">
        <f t="shared" ca="1" si="52"/>
        <v>2</v>
      </c>
      <c r="DG42" s="16" t="str">
        <f ca="1">IF(DB42="-","-",COUNTIFS(DF$6:DF$53,"&lt;"&amp;DF42,$BC$6:$BC$53,INDEX(T_Equipos[Grupo],MATCH(BD42,T_Equipos[NombreEquipo],0))))</f>
        <v>-</v>
      </c>
      <c r="DH42" s="16">
        <f ca="1">DA42+COUNTIFS(DB$6:DB$53,DB42,DG$6:DG$53,"&lt;"&amp;DG42,$BC$6:$BC$53,INDEX(T_Equipos[Grupo],MATCH(BD42,T_Equipos[NombreEquipo],0)))</f>
        <v>2</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Austria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3</v>
      </c>
      <c r="BK43" s="16">
        <f t="shared" ca="1" si="21"/>
        <v>3</v>
      </c>
      <c r="BL43" s="16">
        <f t="shared" ca="1" si="42"/>
        <v>0</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Argentina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7</v>
      </c>
      <c r="BF44" s="16">
        <f t="shared" ca="1" si="41"/>
        <v>3</v>
      </c>
      <c r="BG44" s="16">
        <f t="shared" ca="1" si="17"/>
        <v>2</v>
      </c>
      <c r="BH44" s="16">
        <f t="shared" ca="1" si="18"/>
        <v>1</v>
      </c>
      <c r="BI44" s="16">
        <f t="shared" ca="1" si="19"/>
        <v>0</v>
      </c>
      <c r="BJ44" s="16">
        <f t="shared" ca="1" si="20"/>
        <v>6</v>
      </c>
      <c r="BK44" s="16">
        <f t="shared" ca="1" si="21"/>
        <v>1</v>
      </c>
      <c r="BL44" s="16">
        <f t="shared" ca="1" si="42"/>
        <v>5</v>
      </c>
      <c r="BM44" s="16" t="str">
        <f t="shared" ca="1" si="22"/>
        <v>1J</v>
      </c>
      <c r="BN44" s="16" t="str">
        <f t="shared" ca="1" si="23"/>
        <v>1J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7</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1</v>
      </c>
      <c r="DE44" s="16"/>
      <c r="DF44" s="16">
        <f t="shared" ca="1" si="52"/>
        <v>1</v>
      </c>
      <c r="DG44" s="16" t="str">
        <f ca="1">IF(DB44="-","-",COUNTIFS(DF$6:DF$53,"&lt;"&amp;DF44,$BC$6:$BC$53,INDEX(T_Equipos[Grupo],MATCH(BD44,T_Equipos[NombreEquipo],0))))</f>
        <v>-</v>
      </c>
      <c r="DH44" s="16">
        <f ca="1">DA44+COUNTIFS(DB$6:DB$53,DB44,DG$6:DG$53,"&lt;"&amp;DG44,$BC$6:$BC$53,INDEX(T_Equipos[Grupo],MATCH(BD44,T_Equipos[NombreEquipo],0)))</f>
        <v>1</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9</v>
      </c>
      <c r="BL45" s="16">
        <f t="shared" ca="1" si="42"/>
        <v>-9</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1</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1</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0</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4">
        <f t="array" aca="1" ref="AB47" ca="1">Ver_flag_local</f>
        <v>#VALUE!</v>
      </c>
      <c r="AC47" s="50">
        <v>0</v>
      </c>
      <c r="AD47" s="51">
        <v>1</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3</v>
      </c>
      <c r="AS47" s="39">
        <f t="shared" ca="1" si="147"/>
        <v>2</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1</v>
      </c>
      <c r="BK47" s="16">
        <f t="shared" ca="1" si="21"/>
        <v>11</v>
      </c>
      <c r="BL47" s="16">
        <f t="shared" ca="1" si="42"/>
        <v>-10</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1</v>
      </c>
      <c r="AD48" s="51">
        <v>0</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2</v>
      </c>
      <c r="AS48" s="39">
        <f t="shared" ca="1" si="147"/>
        <v>2</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4</v>
      </c>
      <c r="BK48" s="16">
        <f t="shared" ca="1" si="21"/>
        <v>4</v>
      </c>
      <c r="BL48" s="16">
        <f t="shared" ca="1" si="42"/>
        <v>0</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0</v>
      </c>
      <c r="AD49" s="54">
        <v>4</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7</v>
      </c>
      <c r="AT49" s="48">
        <f t="shared" ca="1" si="147"/>
        <v>-7</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1</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3</v>
      </c>
      <c r="BK51" s="16">
        <f t="shared" ca="1" si="21"/>
        <v>2</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58"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3</v>
      </c>
      <c r="BK52" s="16">
        <f t="shared" ca="1" si="21"/>
        <v>5</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58"/>
      <c r="X53" s="24">
        <f ca="1">Horarios!C53</f>
        <v>46189.125</v>
      </c>
      <c r="Y53" s="25">
        <f ca="1">Horarios!C53</f>
        <v>46189.125</v>
      </c>
      <c r="Z53" s="26" t="str">
        <f>$Z$4</f>
        <v>R1</v>
      </c>
      <c r="AA53" s="27" t="str">
        <f ca="1">A55</f>
        <v>Iran</v>
      </c>
      <c r="AB53" s="49" t="e" cm="1" vm="27">
        <f t="array" aca="1" ref="AB53" ca="1">Ver_flag_local</f>
        <v>#VALUE!</v>
      </c>
      <c r="AC53" s="50">
        <v>2</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6</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58"/>
      <c r="X54" s="24">
        <f ca="1">Horarios!C54</f>
        <v>46194.875</v>
      </c>
      <c r="Y54" s="25">
        <f ca="1">Horarios!C54</f>
        <v>46194.875</v>
      </c>
      <c r="Z54" s="26" t="str">
        <f>$Z$6</f>
        <v>R2</v>
      </c>
      <c r="AA54" s="27" t="str">
        <f ca="1">A53</f>
        <v>Belgium</v>
      </c>
      <c r="AB54" s="49" t="e" cm="1" vm="25">
        <f t="array" aca="1" ref="AB54" ca="1">Ver_flag_local</f>
        <v>#VALUE!</v>
      </c>
      <c r="AC54" s="50">
        <v>1</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58"/>
      <c r="X55" s="24">
        <f ca="1">Horarios!C55</f>
        <v>46195.125</v>
      </c>
      <c r="Y55" s="25">
        <f ca="1">Horarios!C55</f>
        <v>46195.125</v>
      </c>
      <c r="Z55" s="26" t="str">
        <f>$Z$6</f>
        <v>R2</v>
      </c>
      <c r="AA55" s="27" t="str">
        <f ca="1">A56</f>
        <v>New Zealand</v>
      </c>
      <c r="AB55" s="49" t="e" cm="1" vm="28">
        <f t="array" aca="1" ref="AB55" ca="1">Ver_flag_local</f>
        <v>#VALUE!</v>
      </c>
      <c r="AC55" s="50">
        <v>1</v>
      </c>
      <c r="AD55" s="51">
        <v>3</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5</v>
      </c>
      <c r="AS55" s="39">
        <f t="shared" ca="1" si="165"/>
        <v>3</v>
      </c>
      <c r="AT55" s="43">
        <f t="shared" ca="1" si="165"/>
        <v>2</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1</v>
      </c>
      <c r="AD56" s="51">
        <v>0</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2</v>
      </c>
      <c r="AS56" s="39">
        <f t="shared" ca="1" si="165"/>
        <v>2</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1</v>
      </c>
      <c r="AS57" s="47">
        <f t="shared" ca="1" si="165"/>
        <v>8</v>
      </c>
      <c r="AT57" s="48">
        <f t="shared" ca="1" si="165"/>
        <v>-7</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-2</v>
      </c>
      <c r="BM58" s="16">
        <f ca="1">CB58</f>
        <v>10</v>
      </c>
      <c r="BN58" s="16">
        <f ca="1">CF58</f>
        <v>10</v>
      </c>
      <c r="BO58" s="16" t="str">
        <f t="shared" ref="BO58:BO69" si="174">"4"&amp;BC58</f>
        <v>4A</v>
      </c>
      <c r="BP58" s="16"/>
      <c r="BQ58" s="16"/>
      <c r="BR58" s="16">
        <f t="shared" ref="BR58:BR69" ca="1" si="175">+BE58</f>
        <v>3</v>
      </c>
      <c r="BS58" s="16">
        <f ca="1">COUNTIFS(BR$58:BR$69,"&gt;"&amp;BR58)+1</f>
        <v>2</v>
      </c>
      <c r="BT58" s="16" t="str">
        <f ca="1">IF(COUNTIF(BS$58:BS$69,BS58)=1,"-","Pos. "&amp;BS58&amp;" ("&amp;COUNTIF(BS$58:BS$69,BS58)&amp;")")</f>
        <v>Pos. 2 (10)</v>
      </c>
      <c r="BU58" s="16">
        <f t="shared" ref="BU58:BU69" ca="1" si="176">IF(BT58="-","-",BL58)</f>
        <v>-2</v>
      </c>
      <c r="BV58" s="16">
        <f t="shared" ref="BV58:BV69" ca="1" si="177">BS58+COUNTIFS(BT$58:BT$69,BT58,BU$58:BU$69,"&gt;"&amp;BU58)</f>
        <v>8</v>
      </c>
      <c r="BW58" s="16" t="str">
        <f t="shared" ref="BW58:BW69" ca="1" si="178">IF(COUNTIF(BV$58:BV$69,BV58)=1,"-","Pos. "&amp;BV58&amp;" ("&amp;COUNTIF(BV$58:BV$69,BV58)&amp;")")</f>
        <v>Pos. 8 (3)</v>
      </c>
      <c r="BX58" s="16">
        <f t="shared" ref="BX58:BX69" ca="1" si="179">IF(BW58="-","-",BJ58)</f>
        <v>1</v>
      </c>
      <c r="BY58" s="16">
        <f t="shared" ref="BY58:BY69" ca="1" si="180">BV58+COUNTIFS(BW$58:BW$69,BW58,BX$58:BX$69,"&gt;"&amp;BX58)</f>
        <v>10</v>
      </c>
      <c r="BZ58" s="16" t="str">
        <f t="shared" ref="BZ58:BZ69" ca="1" si="181">IF(COUNTIF(BY$58:BY$69,BY58)=1,"-","Pos. "&amp;BY58&amp;" ("&amp;COUNTIF(BY$58:BY$69,BY58)&amp;")")</f>
        <v>-</v>
      </c>
      <c r="CA58" s="16" t="str">
        <f t="shared" ref="CA58:CA69" ca="1" si="182">IF(BZ58="-","-",COUNTIF($BD$58:$BD$69,"&gt;"&amp;BD58))</f>
        <v>-</v>
      </c>
      <c r="CB58" s="16">
        <f ca="1">BY58+COUNTIFS(BZ$58:BZ$69,BZ58,CA$58:CA$69,"&gt;"&amp;CA58)</f>
        <v>10</v>
      </c>
      <c r="CC58" s="16"/>
      <c r="CD58" s="16">
        <f t="shared" ref="CD58:CD69" ca="1" si="183">IF(OR(INDEX($AW$102:$AW$113,MATCH($BD58,$AV$102:$AV$113,0))="",BZ58="-"),CB58,INDEX($AW$102:$AW$113,MATCH($BD58,$AV$102:$AV$113,0))+CB58/1000)</f>
        <v>10</v>
      </c>
      <c r="CE58" s="16" t="str">
        <f ca="1">IF(BZ58="-","-",COUNTIF(CD$58:CD$69,"&lt;"&amp;CD58))</f>
        <v>-</v>
      </c>
      <c r="CF58" s="16">
        <f ca="1">BY58+COUNTIFS(BZ$58:BZ$69,BZ58,CE$58:CE$69,"&lt;"&amp;CE58)</f>
        <v>10</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Algeria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4</v>
      </c>
      <c r="BK59" s="16">
        <f t="shared" ca="1" si="173"/>
        <v>5</v>
      </c>
      <c r="BL59" s="16">
        <f t="shared" ref="BL59:BL69" ca="1" si="190">+BJ59-BK59</f>
        <v>-1</v>
      </c>
      <c r="BM59" s="16">
        <f t="shared" ref="BM59:BM69" ca="1" si="191">CB59</f>
        <v>5</v>
      </c>
      <c r="BN59" s="16">
        <f t="shared" ref="BN59:BN69" ca="1" si="192">CF59</f>
        <v>5</v>
      </c>
      <c r="BO59" s="16" t="str">
        <f t="shared" si="174"/>
        <v>4B</v>
      </c>
      <c r="BP59" s="16"/>
      <c r="BQ59" s="16"/>
      <c r="BR59" s="16">
        <f t="shared" ca="1" si="175"/>
        <v>3</v>
      </c>
      <c r="BS59" s="16">
        <f t="shared" ref="BS59:BS69" ca="1" si="193">COUNTIFS(BR$58:BR$69,"&gt;"&amp;BR59)+1</f>
        <v>2</v>
      </c>
      <c r="BT59" s="16" t="str">
        <f t="shared" ref="BT59:BT69" ca="1" si="194">IF(COUNTIF(BS$58:BS$69,BS59)=1,"-","Pos. "&amp;BS59&amp;" ("&amp;COUNTIF(BS$58:BS$69,BS59)&amp;")")</f>
        <v>Pos. 2 (10)</v>
      </c>
      <c r="BU59" s="16">
        <f t="shared" ca="1" si="176"/>
        <v>-1</v>
      </c>
      <c r="BV59" s="16">
        <f t="shared" ca="1" si="177"/>
        <v>5</v>
      </c>
      <c r="BW59" s="16" t="str">
        <f t="shared" ca="1" si="178"/>
        <v>Pos. 5 (3)</v>
      </c>
      <c r="BX59" s="16">
        <f t="shared" ca="1" si="179"/>
        <v>4</v>
      </c>
      <c r="BY59" s="16">
        <f t="shared" ca="1" si="180"/>
        <v>5</v>
      </c>
      <c r="BZ59" s="16" t="str">
        <f t="shared" ca="1" si="181"/>
        <v>Pos. 5 (2)</v>
      </c>
      <c r="CA59" s="16">
        <f t="shared" ca="1" si="182"/>
        <v>9</v>
      </c>
      <c r="CB59" s="16">
        <f t="shared" ref="CB59:CB68" ca="1" si="195">BY59+COUNTIFS(BZ$58:BZ$69,BZ59,CA$58:CA$69,"&gt;"&amp;CA59)</f>
        <v>5</v>
      </c>
      <c r="CC59" s="16"/>
      <c r="CD59" s="16">
        <f t="shared" ca="1" si="183"/>
        <v>5</v>
      </c>
      <c r="CE59" s="16">
        <f t="shared" ref="CE59:CE69" ca="1" si="196">IF(BZ59="-","-",COUNTIF(CD$58:CD$69,"&lt;"&amp;CD59))</f>
        <v>4</v>
      </c>
      <c r="CF59" s="16">
        <f t="shared" ref="CF59:CF69" ca="1" si="197">BY59+COUNTIFS(BZ$58:BZ$69,BZ59,CE$58:CE$69,"&lt;"&amp;CE59)</f>
        <v>5</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Uzbekistan</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0" t="s">
        <v>447</v>
      </c>
      <c r="X60" s="24">
        <f ca="1">Horarios!C60</f>
        <v>46188.75</v>
      </c>
      <c r="Y60" s="25">
        <f ca="1">Horarios!C60</f>
        <v>46188.75</v>
      </c>
      <c r="Z60" s="26" t="str">
        <f>$Z$4</f>
        <v>R1</v>
      </c>
      <c r="AA60" s="27" t="str">
        <f ca="1">A61</f>
        <v>Spain</v>
      </c>
      <c r="AB60" s="49" t="e" cm="1" vm="29">
        <f t="array" aca="1" ref="AB60" ca="1">Ver_flag_local</f>
        <v>#VALUE!</v>
      </c>
      <c r="AC60" s="50">
        <v>4</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4</v>
      </c>
      <c r="BL60" s="16">
        <f t="shared" ca="1" si="190"/>
        <v>-1</v>
      </c>
      <c r="BM60" s="16">
        <f t="shared" ca="1" si="191"/>
        <v>7</v>
      </c>
      <c r="BN60" s="16">
        <f t="shared" ca="1" si="192"/>
        <v>7</v>
      </c>
      <c r="BO60" s="16" t="str">
        <f t="shared" si="174"/>
        <v>4C</v>
      </c>
      <c r="BP60" s="16"/>
      <c r="BQ60" s="16"/>
      <c r="BR60" s="16">
        <f t="shared" ca="1" si="175"/>
        <v>3</v>
      </c>
      <c r="BS60" s="16">
        <f t="shared" ca="1" si="193"/>
        <v>2</v>
      </c>
      <c r="BT60" s="16" t="str">
        <f t="shared" ca="1" si="194"/>
        <v>Pos. 2 (10)</v>
      </c>
      <c r="BU60" s="16">
        <f t="shared" ca="1" si="176"/>
        <v>-1</v>
      </c>
      <c r="BV60" s="16">
        <f t="shared" ca="1" si="177"/>
        <v>5</v>
      </c>
      <c r="BW60" s="16" t="str">
        <f t="shared" ca="1" si="178"/>
        <v>Pos. 5 (3)</v>
      </c>
      <c r="BX60" s="16">
        <f t="shared" ca="1" si="179"/>
        <v>3</v>
      </c>
      <c r="BY60" s="16">
        <f t="shared" ca="1" si="180"/>
        <v>7</v>
      </c>
      <c r="BZ60" s="16" t="str">
        <f t="shared" ca="1" si="181"/>
        <v>-</v>
      </c>
      <c r="CA60" s="16" t="str">
        <f t="shared" ca="1" si="182"/>
        <v>-</v>
      </c>
      <c r="CB60" s="16">
        <f t="shared" ca="1" si="195"/>
        <v>7</v>
      </c>
      <c r="CC60" s="16"/>
      <c r="CD60" s="16">
        <f t="shared" ca="1" si="183"/>
        <v>7</v>
      </c>
      <c r="CE60" s="16" t="str">
        <f t="shared" ca="1" si="196"/>
        <v>-</v>
      </c>
      <c r="CF60" s="16">
        <f t="shared" ca="1" si="197"/>
        <v>7</v>
      </c>
      <c r="DJ60" s="16">
        <f t="shared" ca="1" si="184"/>
        <v>3</v>
      </c>
      <c r="DK60" s="16"/>
      <c r="DL60" s="16">
        <f t="shared" ca="1" si="185"/>
        <v>2</v>
      </c>
      <c r="DM60" s="16" t="str">
        <f t="shared" ca="1" si="186"/>
        <v>3.2</v>
      </c>
      <c r="DN60" s="16" t="e" cm="1" vm="31">
        <f t="array" aca="1" ref="DN60" ca="1">OFFSET(Horarios!$P$3,DJ60-1,0,DL60,1)</f>
        <v>#VALUE!</v>
      </c>
      <c r="DO60" s="16"/>
      <c r="DP60" s="16">
        <v>3</v>
      </c>
      <c r="DQ60" s="16" t="str">
        <f t="shared" ca="1" si="198"/>
        <v>Iran</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1</v>
      </c>
      <c r="BF61" s="16">
        <f t="shared" ca="1" si="189"/>
        <v>3</v>
      </c>
      <c r="BG61" s="16">
        <f t="shared" ca="1" si="169"/>
        <v>0</v>
      </c>
      <c r="BH61" s="16">
        <f t="shared" ca="1" si="170"/>
        <v>1</v>
      </c>
      <c r="BI61" s="16">
        <f t="shared" ca="1" si="171"/>
        <v>2</v>
      </c>
      <c r="BJ61" s="16">
        <f t="shared" ca="1" si="172"/>
        <v>1</v>
      </c>
      <c r="BK61" s="16">
        <f t="shared" ca="1" si="173"/>
        <v>5</v>
      </c>
      <c r="BL61" s="16">
        <f t="shared" ca="1" si="190"/>
        <v>-4</v>
      </c>
      <c r="BM61" s="16">
        <f t="shared" ca="1" si="191"/>
        <v>12</v>
      </c>
      <c r="BN61" s="16">
        <f t="shared" ca="1" si="192"/>
        <v>12</v>
      </c>
      <c r="BO61" s="16" t="str">
        <f t="shared" si="174"/>
        <v>4D</v>
      </c>
      <c r="BP61" s="16"/>
      <c r="BQ61" s="16"/>
      <c r="BR61" s="16">
        <f t="shared" ca="1" si="175"/>
        <v>1</v>
      </c>
      <c r="BS61" s="16">
        <f t="shared" ca="1" si="193"/>
        <v>12</v>
      </c>
      <c r="BT61" s="16" t="str">
        <f t="shared" ca="1" si="194"/>
        <v>-</v>
      </c>
      <c r="BU61" s="16" t="str">
        <f t="shared" ca="1" si="176"/>
        <v>-</v>
      </c>
      <c r="BV61" s="16">
        <f t="shared" ca="1" si="177"/>
        <v>12</v>
      </c>
      <c r="BW61" s="16" t="str">
        <f t="shared" ca="1" si="178"/>
        <v>-</v>
      </c>
      <c r="BX61" s="16" t="str">
        <f t="shared" ca="1" si="179"/>
        <v>-</v>
      </c>
      <c r="BY61" s="16">
        <f t="shared" ca="1" si="180"/>
        <v>12</v>
      </c>
      <c r="BZ61" s="16" t="str">
        <f t="shared" ca="1" si="181"/>
        <v>-</v>
      </c>
      <c r="CA61" s="16" t="str">
        <f t="shared" ca="1" si="182"/>
        <v>-</v>
      </c>
      <c r="CB61" s="16">
        <f t="shared" ca="1" si="195"/>
        <v>12</v>
      </c>
      <c r="CC61" s="16"/>
      <c r="CD61" s="16">
        <f t="shared" ca="1" si="183"/>
        <v>12</v>
      </c>
      <c r="CE61" s="16" t="str">
        <f t="shared" ca="1" si="196"/>
        <v>-</v>
      </c>
      <c r="CF61" s="16">
        <f t="shared" ca="1" si="197"/>
        <v>12</v>
      </c>
      <c r="DJ61" s="16">
        <f t="shared" ca="1" si="184"/>
        <v>3</v>
      </c>
      <c r="DK61" s="16"/>
      <c r="DL61" s="16">
        <f t="shared" ca="1" si="185"/>
        <v>2</v>
      </c>
      <c r="DM61" s="16" t="str">
        <f t="shared" ca="1" si="186"/>
        <v>3.2</v>
      </c>
      <c r="DN61" s="16" t="e" cm="1" vm="31">
        <f t="array" aca="1" ref="DN61" ca="1">OFFSET(Horarios!$P$3,DJ61-1,0,DL61,1)</f>
        <v>#VALUE!</v>
      </c>
      <c r="DO61" s="16"/>
      <c r="DP61" s="16">
        <v>4</v>
      </c>
      <c r="DQ61" s="16" t="str">
        <f t="shared" ca="1" si="198"/>
        <v>Sweden</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29">
        <f t="array" aca="1" ref="AB62" ca="1">Ver_flag_local</f>
        <v>#VALUE!</v>
      </c>
      <c r="AC62" s="50">
        <v>5</v>
      </c>
      <c r="AD62" s="51">
        <v>1</v>
      </c>
      <c r="AE62" s="595" t="e" cm="1" vm="32">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12</v>
      </c>
      <c r="AS62" s="36">
        <f t="shared" ca="1" si="215"/>
        <v>2</v>
      </c>
      <c r="AT62" s="41">
        <f t="shared" ca="1" si="215"/>
        <v>10</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3</v>
      </c>
      <c r="BF62" s="16">
        <f t="shared" ca="1" si="189"/>
        <v>3</v>
      </c>
      <c r="BG62" s="16">
        <f t="shared" ca="1" si="169"/>
        <v>1</v>
      </c>
      <c r="BH62" s="16">
        <f t="shared" ca="1" si="170"/>
        <v>0</v>
      </c>
      <c r="BI62" s="16">
        <f t="shared" ca="1" si="171"/>
        <v>2</v>
      </c>
      <c r="BJ62" s="16">
        <f t="shared" ca="1" si="172"/>
        <v>4</v>
      </c>
      <c r="BK62" s="16">
        <f t="shared" ca="1" si="173"/>
        <v>5</v>
      </c>
      <c r="BL62" s="16">
        <f t="shared" ca="1" si="190"/>
        <v>-1</v>
      </c>
      <c r="BM62" s="16">
        <f t="shared" ca="1" si="191"/>
        <v>6</v>
      </c>
      <c r="BN62" s="16">
        <f t="shared" ca="1" si="192"/>
        <v>6</v>
      </c>
      <c r="BO62" s="16" t="str">
        <f t="shared" si="174"/>
        <v>4E</v>
      </c>
      <c r="BP62" s="16"/>
      <c r="BQ62" s="16"/>
      <c r="BR62" s="16">
        <f t="shared" ca="1" si="175"/>
        <v>3</v>
      </c>
      <c r="BS62" s="16">
        <f t="shared" ca="1" si="193"/>
        <v>2</v>
      </c>
      <c r="BT62" s="16" t="str">
        <f t="shared" ca="1" si="194"/>
        <v>Pos. 2 (10)</v>
      </c>
      <c r="BU62" s="16">
        <f t="shared" ca="1" si="176"/>
        <v>-1</v>
      </c>
      <c r="BV62" s="16">
        <f t="shared" ca="1" si="177"/>
        <v>5</v>
      </c>
      <c r="BW62" s="16" t="str">
        <f t="shared" ca="1" si="178"/>
        <v>Pos. 5 (3)</v>
      </c>
      <c r="BX62" s="16">
        <f t="shared" ca="1" si="179"/>
        <v>4</v>
      </c>
      <c r="BY62" s="16">
        <f t="shared" ca="1" si="180"/>
        <v>5</v>
      </c>
      <c r="BZ62" s="16" t="str">
        <f t="shared" ca="1" si="181"/>
        <v>Pos. 5 (2)</v>
      </c>
      <c r="CA62" s="16">
        <f t="shared" ca="1" si="182"/>
        <v>7</v>
      </c>
      <c r="CB62" s="16">
        <f t="shared" ca="1" si="195"/>
        <v>6</v>
      </c>
      <c r="CC62" s="16"/>
      <c r="CD62" s="16">
        <f t="shared" ca="1" si="183"/>
        <v>6</v>
      </c>
      <c r="CE62" s="16">
        <f t="shared" ca="1" si="196"/>
        <v>5</v>
      </c>
      <c r="CF62" s="16">
        <f t="shared" ca="1" si="197"/>
        <v>6</v>
      </c>
      <c r="DJ62" s="16">
        <f t="shared" ca="1" si="184"/>
        <v>5</v>
      </c>
      <c r="DK62" s="16"/>
      <c r="DL62" s="16">
        <f t="shared" ca="1" si="185"/>
        <v>2</v>
      </c>
      <c r="DM62" s="16" t="str">
        <f t="shared" ca="1" si="186"/>
        <v>5.2</v>
      </c>
      <c r="DN62" s="16" t="e" cm="1" vm="31">
        <f t="array" aca="1" ref="DN62" ca="1">OFFSET(Horarios!$P$3,DJ62-1,0,DL62,1)</f>
        <v>#VALUE!</v>
      </c>
      <c r="DO62" s="16"/>
      <c r="DP62" s="16">
        <v>5</v>
      </c>
      <c r="DQ62" s="16" t="str">
        <f t="shared" ca="1" si="198"/>
        <v>Bosnia and Herzegovina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0"/>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6</v>
      </c>
      <c r="AS63" s="39">
        <f t="shared" ca="1" si="215"/>
        <v>3</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2</v>
      </c>
      <c r="BK63" s="16">
        <f t="shared" ca="1" si="173"/>
        <v>2</v>
      </c>
      <c r="BL63" s="16">
        <f t="shared" ca="1" si="190"/>
        <v>0</v>
      </c>
      <c r="BM63" s="16">
        <f t="shared" ca="1" si="191"/>
        <v>4</v>
      </c>
      <c r="BN63" s="16">
        <f t="shared" ca="1" si="192"/>
        <v>4</v>
      </c>
      <c r="BO63" s="16" t="str">
        <f t="shared" si="174"/>
        <v>4F</v>
      </c>
      <c r="BP63" s="16"/>
      <c r="BQ63" s="16"/>
      <c r="BR63" s="16">
        <f t="shared" ca="1" si="175"/>
        <v>3</v>
      </c>
      <c r="BS63" s="16">
        <f t="shared" ca="1" si="193"/>
        <v>2</v>
      </c>
      <c r="BT63" s="16" t="str">
        <f t="shared" ca="1" si="194"/>
        <v>Pos. 2 (10)</v>
      </c>
      <c r="BU63" s="16">
        <f t="shared" ca="1" si="176"/>
        <v>0</v>
      </c>
      <c r="BV63" s="16">
        <f t="shared" ca="1" si="177"/>
        <v>2</v>
      </c>
      <c r="BW63" s="16" t="str">
        <f t="shared" ca="1" si="178"/>
        <v>Pos. 2 (3)</v>
      </c>
      <c r="BX63" s="16">
        <f t="shared" ca="1" si="179"/>
        <v>2</v>
      </c>
      <c r="BY63" s="16">
        <f t="shared" ca="1" si="180"/>
        <v>3</v>
      </c>
      <c r="BZ63" s="16" t="str">
        <f t="shared" ca="1" si="181"/>
        <v>Pos. 3 (2)</v>
      </c>
      <c r="CA63" s="16">
        <f t="shared" ca="1" si="182"/>
        <v>1</v>
      </c>
      <c r="CB63" s="16">
        <f t="shared" ca="1" si="195"/>
        <v>4</v>
      </c>
      <c r="CC63" s="16"/>
      <c r="CD63" s="16">
        <f t="shared" ca="1" si="183"/>
        <v>4</v>
      </c>
      <c r="CE63" s="16">
        <f t="shared" ca="1" si="196"/>
        <v>3</v>
      </c>
      <c r="CF63" s="16">
        <f t="shared" ca="1" si="197"/>
        <v>4</v>
      </c>
      <c r="DJ63" s="16">
        <f t="shared" ca="1" si="184"/>
        <v>5</v>
      </c>
      <c r="DK63" s="16"/>
      <c r="DL63" s="16">
        <f t="shared" ca="1" si="185"/>
        <v>2</v>
      </c>
      <c r="DM63" s="16" t="str">
        <f t="shared" ca="1" si="186"/>
        <v>5.2</v>
      </c>
      <c r="DN63" s="16" t="e" cm="1" vm="31">
        <f t="array" aca="1" ref="DN63" ca="1">OFFSET(Horarios!$P$3,DJ63-1,0,DL63,1)</f>
        <v>#VALUE!</v>
      </c>
      <c r="DO63" s="16"/>
      <c r="DP63" s="16">
        <v>6</v>
      </c>
      <c r="DQ63" s="16" t="str">
        <f t="shared" ca="1" si="198"/>
        <v>Curaçao</v>
      </c>
    </row>
    <row r="64" spans="1:121" ht="15.95" customHeight="1">
      <c r="A64" s="16" t="str">
        <f ca="1">+Equipos!B33</f>
        <v>Uruguay</v>
      </c>
      <c r="B64" s="16"/>
      <c r="C64" s="16"/>
      <c r="D64" s="16" t="str">
        <f t="shared" si="199"/>
        <v>Local</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0">
        <f t="array" aca="1" ref="AB64" ca="1">Ver_flag_local</f>
        <v>#VALUE!</v>
      </c>
      <c r="AC64" s="50">
        <v>1</v>
      </c>
      <c r="AD64" s="51">
        <v>0</v>
      </c>
      <c r="AE64" s="595" t="e" cm="1" vm="32">
        <f t="array" aca="1" ref="AE64" ca="1">Ver_flag_visit</f>
        <v>#VALUE!</v>
      </c>
      <c r="AF64" s="32" t="str">
        <f ca="1">A63</f>
        <v>Saudi Arabia</v>
      </c>
      <c r="AG64" s="323">
        <f t="shared" si="212"/>
        <v>1</v>
      </c>
      <c r="AH64" s="195">
        <v>65</v>
      </c>
      <c r="AI64" s="181" t="str">
        <f t="shared" si="216"/>
        <v>3H</v>
      </c>
      <c r="AJ64" s="42">
        <v>3</v>
      </c>
      <c r="AK64" s="602" t="e" cm="1" vm="30">
        <f t="array" aca="1" ref="AK64" ca="1">Ver_flag_visit</f>
        <v>#VALUE!</v>
      </c>
      <c r="AL64" s="37" t="str">
        <f ca="1">IFERROR(INDEX($BD$6:$BD$53,MATCH(AI64,$BN$6:$BN$53,0)),"")</f>
        <v>Cape Verde</v>
      </c>
      <c r="AM64" s="38">
        <f t="shared" ca="1" si="215"/>
        <v>3</v>
      </c>
      <c r="AN64" s="39">
        <f t="shared" ca="1" si="215"/>
        <v>3</v>
      </c>
      <c r="AO64" s="39">
        <f t="shared" ca="1" si="215"/>
        <v>1</v>
      </c>
      <c r="AP64" s="39">
        <f t="shared" ca="1" si="215"/>
        <v>0</v>
      </c>
      <c r="AQ64" s="39">
        <f t="shared" ca="1" si="215"/>
        <v>2</v>
      </c>
      <c r="AR64" s="39">
        <f t="shared" ca="1" si="215"/>
        <v>1</v>
      </c>
      <c r="AS64" s="39">
        <f t="shared" ca="1" si="215"/>
        <v>6</v>
      </c>
      <c r="AT64" s="43">
        <f t="shared" ca="1" si="215"/>
        <v>-5</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Iran</v>
      </c>
      <c r="BE64" s="16">
        <f t="shared" ca="1" si="188"/>
        <v>3</v>
      </c>
      <c r="BF64" s="16">
        <f t="shared" ca="1" si="189"/>
        <v>3</v>
      </c>
      <c r="BG64" s="16">
        <f t="shared" ca="1" si="169"/>
        <v>1</v>
      </c>
      <c r="BH64" s="16">
        <f t="shared" ca="1" si="170"/>
        <v>0</v>
      </c>
      <c r="BI64" s="16">
        <f t="shared" ca="1" si="171"/>
        <v>2</v>
      </c>
      <c r="BJ64" s="16">
        <f t="shared" ca="1" si="172"/>
        <v>2</v>
      </c>
      <c r="BK64" s="16">
        <f t="shared" ca="1" si="173"/>
        <v>2</v>
      </c>
      <c r="BL64" s="16">
        <f t="shared" ca="1" si="190"/>
        <v>0</v>
      </c>
      <c r="BM64" s="16">
        <f t="shared" ca="1" si="191"/>
        <v>3</v>
      </c>
      <c r="BN64" s="16">
        <f t="shared" ca="1" si="192"/>
        <v>3</v>
      </c>
      <c r="BO64" s="16" t="str">
        <f t="shared" si="174"/>
        <v>4G</v>
      </c>
      <c r="BP64" s="16"/>
      <c r="BQ64" s="16"/>
      <c r="BR64" s="16">
        <f t="shared" ca="1" si="175"/>
        <v>3</v>
      </c>
      <c r="BS64" s="16">
        <f t="shared" ca="1" si="193"/>
        <v>2</v>
      </c>
      <c r="BT64" s="16" t="str">
        <f t="shared" ca="1" si="194"/>
        <v>Pos. 2 (10)</v>
      </c>
      <c r="BU64" s="16">
        <f t="shared" ca="1" si="176"/>
        <v>0</v>
      </c>
      <c r="BV64" s="16">
        <f t="shared" ca="1" si="177"/>
        <v>2</v>
      </c>
      <c r="BW64" s="16" t="str">
        <f t="shared" ca="1" si="178"/>
        <v>Pos. 2 (3)</v>
      </c>
      <c r="BX64" s="16">
        <f t="shared" ca="1" si="179"/>
        <v>2</v>
      </c>
      <c r="BY64" s="16">
        <f t="shared" ca="1" si="180"/>
        <v>3</v>
      </c>
      <c r="BZ64" s="16" t="str">
        <f t="shared" ca="1" si="181"/>
        <v>Pos. 3 (2)</v>
      </c>
      <c r="CA64" s="16">
        <f t="shared" ca="1" si="182"/>
        <v>5</v>
      </c>
      <c r="CB64" s="16">
        <f t="shared" ca="1" si="195"/>
        <v>3</v>
      </c>
      <c r="CC64" s="16"/>
      <c r="CD64" s="16">
        <f t="shared" ca="1" si="183"/>
        <v>3</v>
      </c>
      <c r="CE64" s="16">
        <f t="shared" ca="1" si="196"/>
        <v>2</v>
      </c>
      <c r="CF64" s="16">
        <f t="shared" ca="1" si="197"/>
        <v>3</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Scotland</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3</v>
      </c>
      <c r="AE65" s="596" t="e" cm="1" vm="29">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0</v>
      </c>
      <c r="AN65" s="47">
        <f t="shared" ca="1" si="215"/>
        <v>3</v>
      </c>
      <c r="AO65" s="47">
        <f t="shared" ca="1" si="215"/>
        <v>0</v>
      </c>
      <c r="AP65" s="47">
        <f t="shared" ca="1" si="215"/>
        <v>0</v>
      </c>
      <c r="AQ65" s="47">
        <f t="shared" ca="1" si="215"/>
        <v>3</v>
      </c>
      <c r="AR65" s="47">
        <f t="shared" ca="1" si="215"/>
        <v>1</v>
      </c>
      <c r="AS65" s="47">
        <f t="shared" ca="1" si="215"/>
        <v>9</v>
      </c>
      <c r="AT65" s="48">
        <f t="shared" ca="1" si="215"/>
        <v>-8</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3</v>
      </c>
      <c r="BF65" s="16">
        <f t="shared" ca="1" si="189"/>
        <v>3</v>
      </c>
      <c r="BG65" s="16">
        <f t="shared" ca="1" si="169"/>
        <v>1</v>
      </c>
      <c r="BH65" s="16">
        <f t="shared" ca="1" si="170"/>
        <v>0</v>
      </c>
      <c r="BI65" s="16">
        <f t="shared" ca="1" si="171"/>
        <v>2</v>
      </c>
      <c r="BJ65" s="16">
        <f t="shared" ca="1" si="172"/>
        <v>1</v>
      </c>
      <c r="BK65" s="16">
        <f t="shared" ca="1" si="173"/>
        <v>6</v>
      </c>
      <c r="BL65" s="16">
        <f t="shared" ca="1" si="190"/>
        <v>-5</v>
      </c>
      <c r="BM65" s="16">
        <f t="shared" ca="1" si="191"/>
        <v>11</v>
      </c>
      <c r="BN65" s="16">
        <f t="shared" ca="1" si="192"/>
        <v>11</v>
      </c>
      <c r="BO65" s="16" t="str">
        <f t="shared" si="174"/>
        <v>4H</v>
      </c>
      <c r="BP65" s="16"/>
      <c r="BQ65" s="16"/>
      <c r="BR65" s="16">
        <f t="shared" ca="1" si="175"/>
        <v>3</v>
      </c>
      <c r="BS65" s="16">
        <f t="shared" ca="1" si="193"/>
        <v>2</v>
      </c>
      <c r="BT65" s="16" t="str">
        <f t="shared" ca="1" si="194"/>
        <v>Pos. 2 (10)</v>
      </c>
      <c r="BU65" s="16">
        <f t="shared" ca="1" si="176"/>
        <v>-5</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Ghana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3</v>
      </c>
      <c r="BF66" s="16">
        <f t="shared" ca="1" si="189"/>
        <v>3</v>
      </c>
      <c r="BG66" s="16">
        <f t="shared" ca="1" si="169"/>
        <v>1</v>
      </c>
      <c r="BH66" s="16">
        <f t="shared" ca="1" si="170"/>
        <v>0</v>
      </c>
      <c r="BI66" s="16">
        <f t="shared" ca="1" si="171"/>
        <v>2</v>
      </c>
      <c r="BJ66" s="16">
        <f t="shared" ca="1" si="172"/>
        <v>2</v>
      </c>
      <c r="BK66" s="16">
        <f t="shared" ca="1" si="173"/>
        <v>4</v>
      </c>
      <c r="BL66" s="16">
        <f t="shared" ca="1" si="190"/>
        <v>-2</v>
      </c>
      <c r="BM66" s="16">
        <f t="shared" ca="1" si="191"/>
        <v>9</v>
      </c>
      <c r="BN66" s="16">
        <f t="shared" ca="1" si="192"/>
        <v>9</v>
      </c>
      <c r="BO66" s="16" t="str">
        <f t="shared" si="174"/>
        <v>4I</v>
      </c>
      <c r="BP66" s="16"/>
      <c r="BQ66" s="16"/>
      <c r="BR66" s="16">
        <f t="shared" ca="1" si="175"/>
        <v>3</v>
      </c>
      <c r="BS66" s="16">
        <f t="shared" ca="1" si="193"/>
        <v>2</v>
      </c>
      <c r="BT66" s="16" t="str">
        <f t="shared" ca="1" si="194"/>
        <v>Pos. 2 (10)</v>
      </c>
      <c r="BU66" s="16">
        <f t="shared" ca="1" si="176"/>
        <v>-2</v>
      </c>
      <c r="BV66" s="16">
        <f t="shared" ca="1" si="177"/>
        <v>8</v>
      </c>
      <c r="BW66" s="16" t="str">
        <f t="shared" ca="1" si="178"/>
        <v>Pos. 8 (3)</v>
      </c>
      <c r="BX66" s="16">
        <f t="shared" ca="1" si="179"/>
        <v>2</v>
      </c>
      <c r="BY66" s="16">
        <f t="shared" ca="1" si="180"/>
        <v>9</v>
      </c>
      <c r="BZ66" s="16" t="str">
        <f t="shared" ca="1" si="181"/>
        <v>-</v>
      </c>
      <c r="CA66" s="16" t="str">
        <f t="shared" ca="1" si="182"/>
        <v>-</v>
      </c>
      <c r="CB66" s="16">
        <f t="shared" ca="1" si="195"/>
        <v>9</v>
      </c>
      <c r="CC66" s="16"/>
      <c r="CD66" s="16">
        <f t="shared" ca="1" si="183"/>
        <v>9</v>
      </c>
      <c r="CE66" s="16" t="str">
        <f t="shared" ca="1" si="196"/>
        <v>-</v>
      </c>
      <c r="CF66" s="16">
        <f t="shared" ca="1" si="197"/>
        <v>9</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Norway</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3</v>
      </c>
      <c r="BK67" s="16">
        <f t="shared" ca="1" si="173"/>
        <v>3</v>
      </c>
      <c r="BL67" s="16">
        <f t="shared" ca="1" si="190"/>
        <v>0</v>
      </c>
      <c r="BM67" s="16">
        <f t="shared" ca="1" si="191"/>
        <v>1</v>
      </c>
      <c r="BN67" s="16">
        <f t="shared" ca="1" si="192"/>
        <v>1</v>
      </c>
      <c r="BO67" s="16" t="str">
        <f t="shared" si="174"/>
        <v>4J</v>
      </c>
      <c r="BP67" s="16"/>
      <c r="BQ67" s="16"/>
      <c r="BR67" s="16">
        <f t="shared" ca="1" si="175"/>
        <v>4</v>
      </c>
      <c r="BS67" s="16">
        <f t="shared" ca="1" si="193"/>
        <v>1</v>
      </c>
      <c r="BT67" s="16" t="str">
        <f t="shared" ca="1" si="194"/>
        <v>-</v>
      </c>
      <c r="BU67" s="16" t="str">
        <f t="shared" ca="1" si="176"/>
        <v>-</v>
      </c>
      <c r="BV67" s="16">
        <f t="shared" ca="1" si="177"/>
        <v>1</v>
      </c>
      <c r="BW67" s="16" t="str">
        <f t="shared" ca="1" si="178"/>
        <v>-</v>
      </c>
      <c r="BX67" s="16" t="str">
        <f t="shared" ca="1" si="179"/>
        <v>-</v>
      </c>
      <c r="BY67" s="16">
        <f t="shared" ca="1" si="180"/>
        <v>1</v>
      </c>
      <c r="BZ67" s="16" t="str">
        <f t="shared" ca="1" si="181"/>
        <v>-</v>
      </c>
      <c r="CA67" s="16" t="str">
        <f t="shared" ca="1" si="182"/>
        <v>-</v>
      </c>
      <c r="CB67" s="16">
        <f t="shared" ca="1" si="195"/>
        <v>1</v>
      </c>
      <c r="CC67" s="16"/>
      <c r="CD67" s="16">
        <f t="shared" ca="1" si="183"/>
        <v>1</v>
      </c>
      <c r="CE67" s="16" t="str">
        <f t="shared" ca="1" si="196"/>
        <v>-</v>
      </c>
      <c r="CF67" s="16">
        <f t="shared" ca="1" si="197"/>
        <v>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South Africa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46"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4</v>
      </c>
      <c r="BK68" s="16">
        <f t="shared" ca="1" si="173"/>
        <v>4</v>
      </c>
      <c r="BL68" s="16">
        <f t="shared" ca="1" si="190"/>
        <v>0</v>
      </c>
      <c r="BM68" s="16">
        <f t="shared" ca="1" si="191"/>
        <v>2</v>
      </c>
      <c r="BN68" s="16">
        <f t="shared" ca="1" si="192"/>
        <v>2</v>
      </c>
      <c r="BO68" s="16" t="str">
        <f t="shared" si="174"/>
        <v>4K</v>
      </c>
      <c r="BP68" s="16"/>
      <c r="BQ68" s="16"/>
      <c r="BR68" s="16">
        <f t="shared" ca="1" si="175"/>
        <v>3</v>
      </c>
      <c r="BS68" s="16">
        <f t="shared" ca="1" si="193"/>
        <v>2</v>
      </c>
      <c r="BT68" s="16" t="str">
        <f t="shared" ca="1" si="194"/>
        <v>Pos. 2 (10)</v>
      </c>
      <c r="BU68" s="16">
        <f t="shared" ca="1" si="176"/>
        <v>0</v>
      </c>
      <c r="BV68" s="16">
        <f t="shared" ca="1" si="177"/>
        <v>2</v>
      </c>
      <c r="BW68" s="16" t="str">
        <f t="shared" ca="1" si="178"/>
        <v>Pos. 2 (3)</v>
      </c>
      <c r="BX68" s="16">
        <f t="shared" ca="1" si="179"/>
        <v>4</v>
      </c>
      <c r="BY68" s="16">
        <f t="shared" ca="1" si="180"/>
        <v>2</v>
      </c>
      <c r="BZ68" s="16" t="str">
        <f t="shared" ca="1" si="181"/>
        <v>-</v>
      </c>
      <c r="CA68" s="16" t="str">
        <f t="shared" ca="1" si="182"/>
        <v>-</v>
      </c>
      <c r="CB68" s="16">
        <f t="shared" ca="1" si="195"/>
        <v>2</v>
      </c>
      <c r="CC68" s="16"/>
      <c r="CD68" s="16">
        <f t="shared" ca="1" si="183"/>
        <v>2</v>
      </c>
      <c r="CE68" s="16" t="str">
        <f t="shared" ca="1" si="196"/>
        <v>-</v>
      </c>
      <c r="CF68" s="16">
        <f t="shared" ca="1" si="197"/>
        <v>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Cape Verde</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46"/>
      <c r="X69" s="24">
        <f ca="1">Horarios!C69</f>
        <v>46190</v>
      </c>
      <c r="Y69" s="25">
        <f ca="1">Horarios!C69</f>
        <v>46190</v>
      </c>
      <c r="Z69" s="26" t="str">
        <f>$Z$4</f>
        <v>R1</v>
      </c>
      <c r="AA69" s="27" t="str">
        <f ca="1">A71</f>
        <v>Iraq</v>
      </c>
      <c r="AB69" s="49" t="e" cm="1" vm="36">
        <f t="array" aca="1" ref="AB69" ca="1">Ver_flag_local</f>
        <v>#VALUE!</v>
      </c>
      <c r="AC69" s="50">
        <v>0</v>
      </c>
      <c r="AD69" s="51">
        <v>1</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3</v>
      </c>
      <c r="BK69" s="16">
        <f t="shared" ca="1" si="173"/>
        <v>5</v>
      </c>
      <c r="BL69" s="16">
        <f t="shared" ca="1" si="190"/>
        <v>-2</v>
      </c>
      <c r="BM69" s="16">
        <f t="shared" ca="1" si="191"/>
        <v>8</v>
      </c>
      <c r="BN69" s="16">
        <f t="shared" ca="1" si="192"/>
        <v>8</v>
      </c>
      <c r="BO69" s="16" t="str">
        <f t="shared" si="174"/>
        <v>4L</v>
      </c>
      <c r="BP69" s="16"/>
      <c r="BQ69" s="16"/>
      <c r="BR69" s="16">
        <f t="shared" ca="1" si="175"/>
        <v>3</v>
      </c>
      <c r="BS69" s="16">
        <f t="shared" ca="1" si="193"/>
        <v>2</v>
      </c>
      <c r="BT69" s="16" t="str">
        <f t="shared" ca="1" si="194"/>
        <v>Pos. 2 (10)</v>
      </c>
      <c r="BU69" s="16">
        <f t="shared" ca="1" si="176"/>
        <v>-2</v>
      </c>
      <c r="BV69" s="16">
        <f t="shared" ca="1" si="177"/>
        <v>8</v>
      </c>
      <c r="BW69" s="16" t="str">
        <f t="shared" ca="1" si="178"/>
        <v>Pos. 8 (3)</v>
      </c>
      <c r="BX69" s="16">
        <f t="shared" ca="1" si="179"/>
        <v>3</v>
      </c>
      <c r="BY69" s="16">
        <f t="shared" ca="1" si="180"/>
        <v>8</v>
      </c>
      <c r="BZ69" s="16" t="str">
        <f t="shared" ca="1" si="181"/>
        <v>-</v>
      </c>
      <c r="CA69" s="16" t="str">
        <f t="shared" ca="1" si="182"/>
        <v>-</v>
      </c>
      <c r="CB69" s="16">
        <f ca="1">BY69+COUNTIFS(BZ$58:BZ$69,BZ69,CA$58:CA$69,"&gt;"&amp;CA69)</f>
        <v>8</v>
      </c>
      <c r="CC69" s="16"/>
      <c r="CD69" s="16">
        <f t="shared" ca="1" si="183"/>
        <v>8</v>
      </c>
      <c r="CE69" s="16" t="str">
        <f t="shared" ca="1" si="196"/>
        <v>-</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Australia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1</v>
      </c>
      <c r="AT70" s="41">
        <f t="shared" ca="1" si="233"/>
        <v>8</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0</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3</v>
      </c>
      <c r="AS71" s="39">
        <f t="shared" ca="1" si="233"/>
        <v>2</v>
      </c>
      <c r="AT71" s="43">
        <f t="shared" ca="1" si="233"/>
        <v>1</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2</v>
      </c>
      <c r="AS72" s="39">
        <f t="shared" ca="1" si="233"/>
        <v>4</v>
      </c>
      <c r="AT72" s="43">
        <f t="shared" ca="1" si="233"/>
        <v>-2</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7</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42"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4</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Visitante</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0</v>
      </c>
      <c r="AD78" s="51">
        <v>1</v>
      </c>
      <c r="AE78" s="595" t="e" cm="1" vm="40">
        <f t="array" aca="1" ref="AE78" ca="1">Ver_flag_visit</f>
        <v>#VALUE!</v>
      </c>
      <c r="AF78" s="32" t="str">
        <f ca="1">A79</f>
        <v>Austria</v>
      </c>
      <c r="AG78" s="323">
        <f t="shared" si="248"/>
        <v>1</v>
      </c>
      <c r="AH78" s="195">
        <v>43</v>
      </c>
      <c r="AI78" s="181" t="str">
        <f>AJ78&amp;$B$76</f>
        <v>1J</v>
      </c>
      <c r="AJ78" s="40">
        <v>1</v>
      </c>
      <c r="AK78" s="601" t="e" cm="1" vm="40">
        <f t="array" aca="1" ref="AK78" ca="1">Ver_flag_visit</f>
        <v>#VALUE!</v>
      </c>
      <c r="AL78" s="34" t="str">
        <f ca="1">IFERROR(INDEX($BD$6:$BD$53,MATCH(AI78,$BN$6:$BN$53,0)),"")</f>
        <v>Austria</v>
      </c>
      <c r="AM78" s="35">
        <f t="shared" ref="AM78:AT81" ca="1" si="251">INDEX($BE$6:$BN$53,MATCH($AL78,$BD$6:$BD$53,0),MATCH(AM$5,$BE$5:$BN$5,0))</f>
        <v>7</v>
      </c>
      <c r="AN78" s="36">
        <f t="shared" ca="1" si="251"/>
        <v>3</v>
      </c>
      <c r="AO78" s="36">
        <f t="shared" ca="1" si="251"/>
        <v>2</v>
      </c>
      <c r="AP78" s="36">
        <f t="shared" ca="1" si="251"/>
        <v>1</v>
      </c>
      <c r="AQ78" s="36">
        <f t="shared" ca="1" si="251"/>
        <v>0</v>
      </c>
      <c r="AR78" s="36">
        <f t="shared" ca="1" si="251"/>
        <v>6</v>
      </c>
      <c r="AS78" s="36">
        <f t="shared" ca="1" si="251"/>
        <v>1</v>
      </c>
      <c r="AT78" s="41">
        <f t="shared" ca="1" si="251"/>
        <v>5</v>
      </c>
      <c r="AU78" s="330">
        <f ca="1">INDEX($DL$6:$DL$53,MATCH(AI78,$DP$6:$DP$53,0))</f>
        <v>1</v>
      </c>
      <c r="AV78" s="182" t="str">
        <f ca="1">INDEX($BD$6:$BD$53,MATCH(AI78,$BM$6:$BM$53,0))</f>
        <v>Austria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38">
        <f t="array" aca="1" ref="AK79" ca="1">Ver_flag_visit</f>
        <v>#VALUE!</v>
      </c>
      <c r="AL79" s="37" t="str">
        <f ca="1">IFERROR(INDEX($BD$6:$BD$53,MATCH(AI79,$BN$6:$BN$53,0)),"")</f>
        <v>Argentina</v>
      </c>
      <c r="AM79" s="38">
        <f t="shared" ca="1" si="251"/>
        <v>6</v>
      </c>
      <c r="AN79" s="39">
        <f t="shared" ca="1" si="251"/>
        <v>3</v>
      </c>
      <c r="AO79" s="39">
        <f t="shared" ca="1" si="251"/>
        <v>2</v>
      </c>
      <c r="AP79" s="39">
        <f t="shared" ca="1" si="251"/>
        <v>0</v>
      </c>
      <c r="AQ79" s="39">
        <f t="shared" ca="1" si="251"/>
        <v>1</v>
      </c>
      <c r="AR79" s="39">
        <f t="shared" ca="1" si="251"/>
        <v>5</v>
      </c>
      <c r="AS79" s="39">
        <f t="shared" ca="1" si="251"/>
        <v>1</v>
      </c>
      <c r="AT79" s="43">
        <f t="shared" ca="1" si="251"/>
        <v>4</v>
      </c>
      <c r="AU79" s="330">
        <f ca="1">INDEX($DL$6:$DL$53,MATCH(AI79,$DP$6:$DP$53,0))</f>
        <v>1</v>
      </c>
      <c r="AV79" s="182" t="str">
        <f ca="1">INDEX($BD$6:$BD$53,MATCH(AI79,$BM$6:$BM$53,0))</f>
        <v>Argentina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3</v>
      </c>
      <c r="AS80" s="39">
        <f t="shared" ca="1" si="251"/>
        <v>3</v>
      </c>
      <c r="AT80" s="43">
        <f t="shared" ca="1" si="251"/>
        <v>0</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9</v>
      </c>
      <c r="AT81" s="48">
        <f t="shared" ca="1" si="251"/>
        <v>-9</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5</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1</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2</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0</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3</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0</v>
      </c>
      <c r="AD88" s="51">
        <v>1</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4</v>
      </c>
      <c r="AS88" s="39">
        <f t="shared" ca="1" si="269"/>
        <v>4</v>
      </c>
      <c r="AT88" s="43">
        <f t="shared" ca="1" si="269"/>
        <v>0</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0</v>
      </c>
      <c r="AD89" s="54">
        <v>3</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1</v>
      </c>
      <c r="AS89" s="47">
        <f t="shared" ca="1" si="269"/>
        <v>11</v>
      </c>
      <c r="AT89" s="48">
        <f t="shared" ca="1" si="269"/>
        <v>-10</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0</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3</v>
      </c>
      <c r="AD94" s="51">
        <v>1</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1</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0</v>
      </c>
      <c r="AD95" s="51">
        <v>1</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3</v>
      </c>
      <c r="AS95" s="39">
        <f t="shared" ca="1" si="287"/>
        <v>2</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3</v>
      </c>
      <c r="AS96" s="39">
        <f t="shared" ca="1" si="287"/>
        <v>5</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6</v>
      </c>
      <c r="AT97" s="48">
        <f t="shared" ca="1" si="287"/>
        <v>-6</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c r="AC101" s="51">
        <v>0</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BCEFGJKL</v>
      </c>
      <c r="BA101" s="176"/>
    </row>
    <row r="102" spans="1:62" ht="15.95" customHeight="1">
      <c r="A102" s="16" t="s">
        <v>673</v>
      </c>
      <c r="B102" s="16" t="s">
        <v>734</v>
      </c>
      <c r="C102" s="16"/>
      <c r="D102" s="16" t="str">
        <f t="shared" ca="1" si="289"/>
        <v>Morocco</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Morocco</v>
      </c>
      <c r="AB102" s="89"/>
      <c r="AC102" s="92">
        <v>2</v>
      </c>
      <c r="AD102" s="92">
        <v>0</v>
      </c>
      <c r="AE102" s="89"/>
      <c r="AF102" s="91" t="str">
        <f t="shared" ca="1" si="293"/>
        <v>Japan</v>
      </c>
      <c r="AG102" s="327">
        <f t="shared" ca="1" si="294"/>
        <v>1</v>
      </c>
      <c r="AH102" s="195">
        <v>76</v>
      </c>
      <c r="AI102" s="182">
        <v>1</v>
      </c>
      <c r="AJ102" s="80">
        <v>1</v>
      </c>
      <c r="AK102" s="605" t="e" cm="1" vm="39">
        <f t="array" aca="1" ref="AK102" ca="1">Ver_flag_visit</f>
        <v>#VALUE!</v>
      </c>
      <c r="AL102" s="81" t="str">
        <f t="shared" ref="AL102:AL113" ca="1" si="297">+IF($H$113&gt;=48,INDEX($BD$58:$BD$69,MATCH(AI102,$BN$58:$BN$69,0)),BB58)</f>
        <v>Algeria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3</v>
      </c>
      <c r="AT102" s="84">
        <f t="shared" ca="1" si="298"/>
        <v>0</v>
      </c>
      <c r="AU102" s="330">
        <f t="shared" ref="AU102:AU113" ca="1" si="299">IF($H$113=144,INDEX($DL$58:$DL$69,MATCH(AI102,$DP$58:$DP$69,0)),"")</f>
        <v>1</v>
      </c>
      <c r="AV102" s="182" t="str">
        <f t="shared" ref="AV102:AV113" ca="1" si="300">INDEX($BD$58:$BD$69,MATCH(AI102,$BM$58:$BM$69,0))</f>
        <v>Algeria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Brazil</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Scotland</v>
      </c>
      <c r="AG103" s="327">
        <f t="shared" ca="1" si="294"/>
        <v>1</v>
      </c>
      <c r="AH103" s="195">
        <v>74</v>
      </c>
      <c r="AI103" s="182">
        <v>2</v>
      </c>
      <c r="AJ103" s="42">
        <v>2</v>
      </c>
      <c r="AK103" s="602" t="e" cm="1" vm="44">
        <f t="array" aca="1" ref="AK103" ca="1">Ver_flag_visit</f>
        <v>#VALUE!</v>
      </c>
      <c r="AL103" s="85" t="str">
        <f t="shared" ca="1" si="297"/>
        <v>Uzbekistan</v>
      </c>
      <c r="AM103" s="589">
        <f t="shared" ref="AM103:AM113" ca="1" si="301">+IF($H$113&gt;=48,INDEX($BE$58:$BN$69,MATCH($AL103,$BD$58:$BD$69,0),MATCH(AM$5,$BE$57:$BN$57,0)),$BB59)</f>
        <v>3</v>
      </c>
      <c r="AN103" s="86">
        <f t="shared" ref="AN103:AT103" ca="1" si="302">+IF($H$113&gt;=48,INDEX($BE$58:$BN$69,MATCH($AL103,$BD$58:$BD$69,0),MATCH(AN$5,$BE$57:$BN$57,0)),$BB59)</f>
        <v>3</v>
      </c>
      <c r="AO103" s="86">
        <f t="shared" ca="1" si="302"/>
        <v>1</v>
      </c>
      <c r="AP103" s="86">
        <f t="shared" ca="1" si="302"/>
        <v>0</v>
      </c>
      <c r="AQ103" s="86">
        <f t="shared" ca="1" si="302"/>
        <v>2</v>
      </c>
      <c r="AR103" s="86">
        <f t="shared" ca="1" si="302"/>
        <v>4</v>
      </c>
      <c r="AS103" s="86">
        <f t="shared" ca="1" si="302"/>
        <v>4</v>
      </c>
      <c r="AT103" s="87">
        <f t="shared" ca="1" si="302"/>
        <v>0</v>
      </c>
      <c r="AU103" s="330">
        <f t="shared" ca="1" si="299"/>
        <v>1</v>
      </c>
      <c r="AV103" s="182" t="str">
        <f t="shared" ca="1" si="300"/>
        <v>Uzbekistan</v>
      </c>
      <c r="AW103" s="215"/>
      <c r="AX103" s="170"/>
      <c r="AY103" s="276"/>
      <c r="AZ103" s="279" t="str">
        <f t="shared" ref="AZ103:AZ110" ca="1" si="303">+IF(OR($H$113&gt;=48,$AJ$99=144),BF117&amp;" - "&amp;BG117,"")</f>
        <v>1A - 3E</v>
      </c>
      <c r="BA103" s="176"/>
      <c r="BF103" t="str">
        <f t="shared" ref="BF103:BF110" ca="1" si="304">IFERROR(INDEX($BC$6:$BC$53,MATCH(AL102,$BD$6:$BD$53,0)),"")</f>
        <v>J</v>
      </c>
      <c r="BG103">
        <f t="shared" ref="BG103:BG110" ca="1" si="305">COUNTIF($BF$103:$BF$110,"&lt;="&amp;BF103)</f>
        <v>6</v>
      </c>
      <c r="BI103">
        <v>1</v>
      </c>
      <c r="BJ103" t="str">
        <f t="shared" ref="BJ103:BJ110" ca="1" si="306">IFERROR(INDEX($BF$103:$BF$110,MATCH(BI103,$BG$103:$BG$110,0)),"Grupo")</f>
        <v>B</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Morocco</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1</v>
      </c>
      <c r="AD104" s="92">
        <v>0</v>
      </c>
      <c r="AE104" s="89"/>
      <c r="AF104" s="91" t="str">
        <f t="shared" ca="1" si="293"/>
        <v>Brazil</v>
      </c>
      <c r="AG104" s="327">
        <f t="shared" ca="1" si="294"/>
        <v>1</v>
      </c>
      <c r="AH104" s="195">
        <v>75</v>
      </c>
      <c r="AI104" s="182">
        <v>3</v>
      </c>
      <c r="AJ104" s="42">
        <v>3</v>
      </c>
      <c r="AK104" s="602" t="e" cm="1" vm="27">
        <f t="array" aca="1" ref="AK104" ca="1">Ver_flag_visit</f>
        <v>#VALUE!</v>
      </c>
      <c r="AL104" s="85" t="str">
        <f t="shared" ca="1" si="297"/>
        <v>Iran</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2</v>
      </c>
      <c r="AS104" s="86">
        <f t="shared" ca="1" si="307"/>
        <v>2</v>
      </c>
      <c r="AT104" s="87">
        <f t="shared" ca="1" si="307"/>
        <v>0</v>
      </c>
      <c r="AU104" s="330">
        <f t="shared" ca="1" si="299"/>
        <v>2</v>
      </c>
      <c r="AV104" s="182" t="str">
        <f t="shared" ca="1" si="300"/>
        <v>Iran</v>
      </c>
      <c r="AW104" s="215"/>
      <c r="AX104" s="170"/>
      <c r="AY104" s="276"/>
      <c r="AZ104" s="279" t="str">
        <f t="shared" ca="1" si="303"/>
        <v>1B - 3G</v>
      </c>
      <c r="BA104" s="176"/>
      <c r="BF104" t="str">
        <f t="shared" ca="1" si="304"/>
        <v>K</v>
      </c>
      <c r="BG104">
        <f t="shared" ca="1" si="305"/>
        <v>7</v>
      </c>
      <c r="BI104">
        <v>2</v>
      </c>
      <c r="BJ104" t="str">
        <f t="shared" ca="1" si="306"/>
        <v>C</v>
      </c>
    </row>
    <row r="105" spans="1:62" ht="15.95"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1</v>
      </c>
      <c r="AD105" s="92">
        <v>0</v>
      </c>
      <c r="AE105" s="89"/>
      <c r="AF105" s="91" t="str">
        <f t="shared" ca="1" si="293"/>
        <v>Senegal</v>
      </c>
      <c r="AG105" s="327">
        <f t="shared" ca="1" si="294"/>
        <v>1</v>
      </c>
      <c r="AH105" s="195">
        <v>78</v>
      </c>
      <c r="AI105" s="182">
        <v>4</v>
      </c>
      <c r="AJ105" s="42">
        <v>4</v>
      </c>
      <c r="AK105" s="602" t="e" cm="1" vm="23">
        <f t="array" aca="1" ref="AK105" ca="1">Ver_flag_visit</f>
        <v>#VALUE!</v>
      </c>
      <c r="AL105" s="85" t="str">
        <f t="shared" ca="1" si="297"/>
        <v>Sweden</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2</v>
      </c>
      <c r="AS105" s="86">
        <f t="shared" ca="1" si="308"/>
        <v>2</v>
      </c>
      <c r="AT105" s="87">
        <f t="shared" ca="1" si="308"/>
        <v>0</v>
      </c>
      <c r="AU105" s="330">
        <f t="shared" ca="1" si="299"/>
        <v>2</v>
      </c>
      <c r="AV105" s="182" t="str">
        <f t="shared" ca="1" si="300"/>
        <v>Sweden</v>
      </c>
      <c r="AW105" s="215"/>
      <c r="AX105" s="170"/>
      <c r="AY105" s="276"/>
      <c r="AZ105" s="279" t="str">
        <f t="shared" ca="1" si="303"/>
        <v>1D - 3B</v>
      </c>
      <c r="BA105" s="176"/>
      <c r="BF105" t="str">
        <f t="shared" ca="1" si="304"/>
        <v>G</v>
      </c>
      <c r="BG105">
        <f t="shared" ca="1" si="305"/>
        <v>5</v>
      </c>
      <c r="BI105">
        <v>3</v>
      </c>
      <c r="BJ105" t="str">
        <f t="shared" ca="1" si="306"/>
        <v>E</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3</v>
      </c>
      <c r="AD106" s="92">
        <v>0</v>
      </c>
      <c r="AE106" s="89"/>
      <c r="AF106" s="91" t="str">
        <f t="shared" ca="1" si="293"/>
        <v>Sweden</v>
      </c>
      <c r="AG106" s="327">
        <f t="shared" ca="1" si="294"/>
        <v>1</v>
      </c>
      <c r="AH106" s="195">
        <v>77</v>
      </c>
      <c r="AI106" s="182">
        <v>5</v>
      </c>
      <c r="AJ106" s="42">
        <v>5</v>
      </c>
      <c r="AK106" s="602" t="e" cm="1" vm="6">
        <f t="array" aca="1" ref="AK106" ca="1">Ver_flag_visit</f>
        <v>#VALUE!</v>
      </c>
      <c r="AL106" s="85" t="str">
        <f t="shared" ca="1" si="297"/>
        <v>Bosnia and Herzegovina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2</v>
      </c>
      <c r="AV106" s="182" t="str">
        <f t="shared" ca="1" si="300"/>
        <v>Bosnia and Herzegovina</v>
      </c>
      <c r="AW106" s="215"/>
      <c r="AX106" s="170"/>
      <c r="AY106" s="276"/>
      <c r="AZ106" s="279" t="str">
        <f t="shared" ca="1" si="303"/>
        <v>1E - 3C</v>
      </c>
      <c r="BA106" s="176"/>
      <c r="BF106" t="str">
        <f t="shared" ca="1" si="304"/>
        <v>F</v>
      </c>
      <c r="BG106">
        <f t="shared" ca="1" si="305"/>
        <v>4</v>
      </c>
      <c r="BI106">
        <v>4</v>
      </c>
      <c r="BJ106" t="str">
        <f t="shared" ca="1" si="306"/>
        <v>F</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Curaçao</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1</v>
      </c>
      <c r="AD107" s="92">
        <v>0</v>
      </c>
      <c r="AE107" s="89"/>
      <c r="AF107" s="91" t="str">
        <f t="shared" ca="1" si="293"/>
        <v>Curaçao</v>
      </c>
      <c r="AG107" s="327">
        <f t="shared" ca="1" si="294"/>
        <v>1</v>
      </c>
      <c r="AH107" s="195">
        <v>79</v>
      </c>
      <c r="AI107" s="182">
        <v>6</v>
      </c>
      <c r="AJ107" s="42">
        <v>6</v>
      </c>
      <c r="AK107" s="602" t="e" cm="1" vm="18">
        <f t="array" aca="1" ref="AK107" ca="1">Ver_flag_visit</f>
        <v>#VALUE!</v>
      </c>
      <c r="AL107" s="85" t="str">
        <f t="shared" ca="1" si="297"/>
        <v>Curaçao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5</v>
      </c>
      <c r="AT107" s="87">
        <f t="shared" ca="1" si="310"/>
        <v>-1</v>
      </c>
      <c r="AU107" s="330">
        <f t="shared" ca="1" si="299"/>
        <v>2</v>
      </c>
      <c r="AV107" s="182" t="str">
        <f ca="1">INDEX($BD$58:$BD$69,MATCH(AI107,$BM$58:$BM$69,0))</f>
        <v>Curaçao</v>
      </c>
      <c r="AW107" s="215"/>
      <c r="AX107" s="170"/>
      <c r="AY107" s="276"/>
      <c r="AZ107" s="279" t="str">
        <f t="shared" ca="1" si="303"/>
        <v>1G - 3J</v>
      </c>
      <c r="BA107" s="176"/>
      <c r="BF107" t="str">
        <f t="shared" ca="1" si="304"/>
        <v>B</v>
      </c>
      <c r="BG107">
        <f t="shared" ca="1" si="305"/>
        <v>1</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3</v>
      </c>
      <c r="AD108" s="92">
        <v>1</v>
      </c>
      <c r="AE108" s="89"/>
      <c r="AF108" s="91" t="str">
        <f t="shared" ca="1" si="293"/>
        <v>Uzbekistan</v>
      </c>
      <c r="AG108" s="327">
        <f t="shared" ca="1" si="294"/>
        <v>1</v>
      </c>
      <c r="AH108" s="195">
        <v>80</v>
      </c>
      <c r="AI108" s="182">
        <v>7</v>
      </c>
      <c r="AJ108" s="42">
        <v>7</v>
      </c>
      <c r="AK108" s="602" t="e" cm="1" vm="12">
        <f t="array" aca="1" ref="AK108" ca="1">Ver_flag_visit</f>
        <v>#VALUE!</v>
      </c>
      <c r="AL108" s="85" t="str">
        <f t="shared" ca="1" si="297"/>
        <v>Scotland</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4</v>
      </c>
      <c r="AT108" s="87">
        <f t="shared" ca="1" si="311"/>
        <v>-1</v>
      </c>
      <c r="AU108" s="330">
        <f t="shared" ca="1" si="299"/>
        <v>1</v>
      </c>
      <c r="AV108" s="182" t="str">
        <f t="shared" ca="1" si="300"/>
        <v>Scotland</v>
      </c>
      <c r="AW108" s="215"/>
      <c r="AX108" s="170"/>
      <c r="AY108" s="276"/>
      <c r="AZ108" s="279" t="str">
        <f t="shared" ca="1" si="303"/>
        <v>1I - 3F</v>
      </c>
      <c r="BA108" s="176"/>
      <c r="BF108" t="str">
        <f t="shared" ca="1" si="304"/>
        <v>E</v>
      </c>
      <c r="BG108">
        <f t="shared" ca="1" si="305"/>
        <v>3</v>
      </c>
      <c r="BI108">
        <v>6</v>
      </c>
      <c r="BJ108" t="str">
        <f t="shared" ca="1" si="306"/>
        <v>J</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Algeria</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5</v>
      </c>
      <c r="AT109" s="87">
        <f t="shared" ca="1" si="312"/>
        <v>-2</v>
      </c>
      <c r="AU109" s="330">
        <f t="shared" ca="1" si="299"/>
        <v>1</v>
      </c>
      <c r="AV109" s="182" t="str">
        <f t="shared" ca="1" si="300"/>
        <v>Ghana</v>
      </c>
      <c r="AW109" s="215"/>
      <c r="AX109" s="170"/>
      <c r="AY109" s="276"/>
      <c r="AZ109" s="279" t="str">
        <f t="shared" ca="1" si="303"/>
        <v>1K - 3L</v>
      </c>
      <c r="BA109" s="176"/>
      <c r="BF109" t="str">
        <f t="shared" ca="1" si="304"/>
        <v>C</v>
      </c>
      <c r="BG109">
        <f t="shared" ca="1" si="305"/>
        <v>2</v>
      </c>
      <c r="BI109">
        <v>7</v>
      </c>
      <c r="BJ109" t="str">
        <f t="shared" ca="1" si="306"/>
        <v>K</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Algeria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2</v>
      </c>
      <c r="AD110" s="92">
        <v>0</v>
      </c>
      <c r="AE110" s="89"/>
      <c r="AF110" s="91" t="str">
        <f t="shared" ca="1" si="293"/>
        <v>Bosnia and Herzegovina</v>
      </c>
      <c r="AG110" s="327">
        <f t="shared" ca="1" si="294"/>
        <v>1</v>
      </c>
      <c r="AH110" s="195">
        <v>81</v>
      </c>
      <c r="AI110" s="182">
        <v>9</v>
      </c>
      <c r="AJ110" s="42">
        <v>9</v>
      </c>
      <c r="AK110" s="602" t="e" cm="1" vm="37">
        <f t="array" aca="1" ref="AK110" ca="1">Ver_flag_visit</f>
        <v>#VALUE!</v>
      </c>
      <c r="AL110" s="85" t="str">
        <f t="shared" ca="1" si="297"/>
        <v>Norway</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4</v>
      </c>
      <c r="AT110" s="87">
        <f t="shared" ca="1" si="313"/>
        <v>-2</v>
      </c>
      <c r="AU110" s="330">
        <f t="shared" ca="1" si="299"/>
        <v>1</v>
      </c>
      <c r="AV110" s="182" t="str">
        <f t="shared" ca="1" si="300"/>
        <v>Norway</v>
      </c>
      <c r="AW110" s="215"/>
      <c r="AX110" s="170"/>
      <c r="AY110" s="276"/>
      <c r="AZ110" s="279" t="str">
        <f t="shared" ca="1" si="303"/>
        <v>1L - 3K</v>
      </c>
      <c r="BA110" s="176"/>
      <c r="BF110" t="str">
        <f t="shared" ca="1" si="304"/>
        <v>L</v>
      </c>
      <c r="BG110">
        <f t="shared" ca="1" si="305"/>
        <v>8</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2</v>
      </c>
      <c r="AD111" s="92">
        <v>1</v>
      </c>
      <c r="AE111" s="89"/>
      <c r="AF111" s="91" t="str">
        <f t="shared" ca="1" si="293"/>
        <v>Argentina</v>
      </c>
      <c r="AG111" s="327">
        <f t="shared" ca="1" si="294"/>
        <v>1</v>
      </c>
      <c r="AH111" s="195">
        <v>84</v>
      </c>
      <c r="AI111" s="182">
        <v>10</v>
      </c>
      <c r="AJ111" s="42">
        <v>10</v>
      </c>
      <c r="AK111" s="602" t="e" cm="1" vm="2">
        <f t="array" aca="1" ref="AK111" ca="1">Ver_flag_visit</f>
        <v>#VALUE!</v>
      </c>
      <c r="AL111" s="85" t="str">
        <f t="shared" ca="1" si="297"/>
        <v>South Africa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3</v>
      </c>
      <c r="AT111" s="87">
        <f t="shared" ca="1" si="314"/>
        <v>-2</v>
      </c>
      <c r="AU111" s="330">
        <f t="shared" ca="1" si="299"/>
        <v>1</v>
      </c>
      <c r="AV111" s="182" t="str">
        <f t="shared" ca="1" si="300"/>
        <v>South Africa</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Argentina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1</v>
      </c>
      <c r="AD112" s="92">
        <v>0</v>
      </c>
      <c r="AE112" s="89"/>
      <c r="AF112" s="91" t="str">
        <f t="shared" ca="1" si="293"/>
        <v>Croatia</v>
      </c>
      <c r="AG112" s="327">
        <f t="shared" ca="1" si="294"/>
        <v>1</v>
      </c>
      <c r="AH112" s="195">
        <v>83</v>
      </c>
      <c r="AI112" s="182">
        <v>11</v>
      </c>
      <c r="AJ112" s="42">
        <v>11</v>
      </c>
      <c r="AK112" s="602" t="e" cm="1" vm="30">
        <f t="array" aca="1" ref="AK112" ca="1">Ver_flag_visit</f>
        <v>#VALUE!</v>
      </c>
      <c r="AL112" s="85" t="str">
        <f t="shared" ca="1" si="297"/>
        <v>Cape Verde</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1</v>
      </c>
      <c r="AS112" s="86">
        <f t="shared" ca="1" si="315"/>
        <v>6</v>
      </c>
      <c r="AT112" s="87">
        <f t="shared" ca="1" si="315"/>
        <v>-5</v>
      </c>
      <c r="AU112" s="330">
        <f t="shared" ca="1" si="299"/>
        <v>1</v>
      </c>
      <c r="AV112" s="182" t="str">
        <f t="shared" ca="1" si="300"/>
        <v>Cape Verde</v>
      </c>
      <c r="AW112" s="215"/>
      <c r="AX112" s="170"/>
      <c r="AY112" s="275"/>
      <c r="AZ112" s="275"/>
      <c r="BA112" s="176"/>
      <c r="BI112" t="str">
        <f ca="1">IFERROR(CONCATENATE(BJ103,BJ104,BJ105,BJ106,BJ107,BJ108,BJ109,BJ110),"¿A/B/C/D/E/F/G/H/I/J/K/L?")</f>
        <v>BCEFGJKL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Iran</v>
      </c>
      <c r="AG113" s="327">
        <f t="shared" ca="1" si="294"/>
        <v>1</v>
      </c>
      <c r="AH113" s="195">
        <v>85</v>
      </c>
      <c r="AI113" s="182">
        <v>12</v>
      </c>
      <c r="AJ113" s="44">
        <v>12</v>
      </c>
      <c r="AK113" s="604" t="e" cm="1" vm="15">
        <f t="array" aca="1" ref="AK113" ca="1">Ver_flag_visit</f>
        <v>#VALUE!</v>
      </c>
      <c r="AL113" s="45" t="str">
        <f t="shared" ca="1" si="297"/>
        <v>Australia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9"/>
        <v>1</v>
      </c>
      <c r="AV113" s="182" t="str">
        <f t="shared" ca="1" si="300"/>
        <v>Australia</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Austria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Austria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Austria</v>
      </c>
      <c r="AB115" s="89"/>
      <c r="AC115" s="92">
        <v>1</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0</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3J</v>
      </c>
    </row>
    <row r="122" spans="1:59" ht="15.95" customHeight="1">
      <c r="A122" s="16" t="s">
        <v>746</v>
      </c>
      <c r="B122" s="16" t="s">
        <v>747</v>
      </c>
      <c r="C122" s="16"/>
      <c r="D122" s="16" t="str">
        <f t="shared" ca="1" si="317"/>
        <v>Morocco</v>
      </c>
      <c r="E122" s="16">
        <v>76</v>
      </c>
      <c r="F122" s="16">
        <v>78</v>
      </c>
      <c r="G122" s="16"/>
      <c r="H122" s="16"/>
      <c r="I122" s="16"/>
      <c r="J122" s="16">
        <v>91</v>
      </c>
      <c r="K122" s="16">
        <v>46208.75</v>
      </c>
      <c r="L122" s="16" t="s">
        <v>715</v>
      </c>
      <c r="M122" s="16" t="str">
        <f t="shared" ca="1" si="318"/>
        <v>Morocco</v>
      </c>
      <c r="N122" s="16" t="str">
        <f t="shared" ca="1" si="318"/>
        <v>Ecuador</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Morocco</v>
      </c>
      <c r="AB122" s="89"/>
      <c r="AC122" s="97">
        <v>1</v>
      </c>
      <c r="AD122" s="97">
        <v>0</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United States</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United States</v>
      </c>
      <c r="AB125" s="89"/>
      <c r="AC125" s="99">
        <v>1</v>
      </c>
      <c r="AD125" s="99">
        <v>0</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Austria</v>
      </c>
      <c r="E126" s="16">
        <v>86</v>
      </c>
      <c r="F126" s="16">
        <v>88</v>
      </c>
      <c r="G126" s="16"/>
      <c r="H126" s="16"/>
      <c r="I126" s="16"/>
      <c r="J126" s="16">
        <v>95</v>
      </c>
      <c r="K126" s="16">
        <v>46210.75</v>
      </c>
      <c r="L126" s="16" t="s">
        <v>719</v>
      </c>
      <c r="M126" s="16" t="str">
        <f t="shared" ca="1" si="318"/>
        <v>Austria</v>
      </c>
      <c r="N126" s="16" t="str">
        <f t="shared" ca="1" si="318"/>
        <v>Turkey</v>
      </c>
      <c r="O126" s="16"/>
      <c r="P126" s="16"/>
      <c r="Q126" s="16"/>
      <c r="R126" s="16"/>
      <c r="S126" s="16"/>
      <c r="T126" s="16"/>
      <c r="U126" s="16"/>
      <c r="V126" s="17"/>
      <c r="W126" s="652"/>
      <c r="X126" s="24">
        <f ca="1">Horarios!C126</f>
        <v>46210.75</v>
      </c>
      <c r="Y126" s="25">
        <f ca="1">Horarios!C126</f>
        <v>46210.75</v>
      </c>
      <c r="Z126" s="280">
        <f t="shared" si="319"/>
        <v>95</v>
      </c>
      <c r="AA126" s="88" t="str">
        <f t="shared" ca="1" si="320"/>
        <v>Austria</v>
      </c>
      <c r="AB126" s="89"/>
      <c r="AC126" s="99">
        <v>2</v>
      </c>
      <c r="AD126" s="99">
        <v>1</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United States</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United States</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Morocco</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Morocco</v>
      </c>
      <c r="AB133" s="89"/>
      <c r="AC133" s="99">
        <v>0</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Austria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Austria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0</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England</v>
      </c>
      <c r="AB139" s="140"/>
      <c r="AC139" s="100">
        <v>0</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1</v>
      </c>
      <c r="AD143" s="105">
        <v>0</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4"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Niek Oonk</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1|2-0</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2|0-3</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2|1-2</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2|0-1</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1|2-1</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1|4-0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1|5-0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1|2-0</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1|1-0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1|3-1</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1|3-1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1|3-1</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1|3-0</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1|4-1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1|3-2</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1|2-1</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1|1-0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2|1-3</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2|0-1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2|0-1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1|3-1</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1|3-1</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2|0-1</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X|2-2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1|1-0</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1|3-0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2|1-2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1|2-1</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2|1-3</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1|1-0</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2|0-4</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1|1-0</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2|1-3</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2|0-1</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2|0-3</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Africa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Korea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Morocco</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Brazil</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Ivory Coast</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Cape Verde</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Saudi Arabia</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Austria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Argentina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Morocco</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Austria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Brazil</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Curaçao</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Uzbekistan</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Algeria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Argentina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Iran</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Republic-Canada·2|0-1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Morocco-Japan</v>
      </c>
      <c r="C165" s="349" t="str">
        <f ca="1">CONCATENATE(WORLDCUP!AA102,"-",WORLDCUP!AF102,"·",IF(WORLDCUP!AC102&gt;WORLDCUP!AD102,1,IF(WORLDCUP!AC102&lt;WORLDCUP!AD102,2,IF(AND(WORLDCUP!AC102=WORLDCUP!AD102,WORLDCUP!AC102&lt;&gt;"",WORLDCUP!AD102&lt;&gt;""),"X",0))),"|",WORLDCUP!AC102,"-",WORLDCUP!AD102)</f>
        <v>Morocco-Japan·1|2-0</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Germany-Scotland·1|3-1</v>
      </c>
      <c r="D166" s="692"/>
      <c r="E166" s="711"/>
      <c r="F166" s="711"/>
      <c r="G166" s="711"/>
      <c r="H166" s="711"/>
      <c r="I166" s="352"/>
      <c r="J166" s="370"/>
      <c r="K166" s="370"/>
      <c r="L166" s="370"/>
      <c r="M166" s="386"/>
      <c r="N166" s="377"/>
    </row>
    <row r="167" spans="1:14" ht="15" customHeight="1">
      <c r="A167" s="690"/>
      <c r="B167" s="360" t="str">
        <f ca="1">CONCATENATE(WORLDCUP!AA104,"-",WORLDCUP!AF104)</f>
        <v>Netherlands-Brazil</v>
      </c>
      <c r="C167" s="349" t="str">
        <f ca="1">CONCATENATE(WORLDCUP!AA104,"-",WORLDCUP!AF104,"·",IF(WORLDCUP!AC104&gt;WORLDCUP!AD104,1,IF(WORLDCUP!AC104&lt;WORLDCUP!AD104,2,IF(AND(WORLDCUP!AC104=WORLDCUP!AD104,WORLDCUP!AC104&lt;&gt;"",WORLDCUP!AD104&lt;&gt;""),"X",0))),"|",WORLDCUP!AC104,"-",WORLDCUP!AD104)</f>
        <v>Netherlands-Brazil·1|1-0</v>
      </c>
      <c r="D167" s="692"/>
      <c r="E167" s="711"/>
      <c r="F167" s="711"/>
      <c r="G167" s="711"/>
      <c r="H167" s="711"/>
      <c r="I167" s="352"/>
      <c r="J167" s="370"/>
      <c r="K167" s="370"/>
      <c r="L167" s="370"/>
      <c r="M167" s="386"/>
      <c r="N167" s="377"/>
    </row>
    <row r="168" spans="1:14" ht="15" customHeight="1">
      <c r="A168" s="690"/>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Ecuador-Senegal·1|1-0</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France-Sweden·1|3-0</v>
      </c>
      <c r="D169" s="692"/>
      <c r="E169" s="370"/>
      <c r="F169" s="370"/>
      <c r="G169" s="370"/>
      <c r="H169" s="370"/>
      <c r="I169" s="352"/>
      <c r="J169" s="370"/>
      <c r="K169" s="370"/>
      <c r="L169" s="370"/>
      <c r="M169" s="386"/>
      <c r="N169" s="377"/>
    </row>
    <row r="170" spans="1:14" ht="15" customHeight="1">
      <c r="A170" s="690"/>
      <c r="B170" s="360" t="str">
        <f ca="1">CONCATENATE(WORLDCUP!AA107,"-",WORLDCUP!AF107)</f>
        <v>Mexico-Curaçao</v>
      </c>
      <c r="C170" s="349" t="str">
        <f ca="1">CONCATENATE(WORLDCUP!AA107,"-",WORLDCUP!AF107,"·",IF(WORLDCUP!AC107&gt;WORLDCUP!AD107,1,IF(WORLDCUP!AC107&lt;WORLDCUP!AD107,2,IF(AND(WORLDCUP!AC107=WORLDCUP!AD107,WORLDCUP!AC107&lt;&gt;"",WORLDCUP!AD107&lt;&gt;""),"X",0))),"|",WORLDCUP!AC107,"-",WORLDCUP!AD107)</f>
        <v>Mexico-Curaçao·1|1-0</v>
      </c>
      <c r="D170" s="692"/>
      <c r="E170" s="370"/>
      <c r="F170" s="370"/>
      <c r="G170" s="370"/>
      <c r="H170" s="370"/>
      <c r="I170" s="352"/>
      <c r="J170" s="370"/>
      <c r="K170" s="370"/>
      <c r="L170" s="370"/>
      <c r="M170" s="386"/>
      <c r="N170" s="377"/>
    </row>
    <row r="171" spans="1:14" ht="15" customHeight="1">
      <c r="A171" s="690"/>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England-Uzbekistan·1|3-1</v>
      </c>
      <c r="D171" s="692"/>
      <c r="E171" s="370"/>
      <c r="F171" s="370"/>
      <c r="G171" s="370"/>
      <c r="H171" s="370"/>
      <c r="I171" s="352"/>
      <c r="J171" s="370"/>
      <c r="K171" s="370"/>
      <c r="L171" s="370"/>
      <c r="M171" s="386"/>
      <c r="N171" s="377"/>
    </row>
    <row r="172" spans="1:14" ht="15" customHeight="1">
      <c r="A172" s="690"/>
      <c r="B172" s="360" t="str">
        <f ca="1">CONCATENATE(WORLDCUP!AA109,"-",WORLDCUP!AF109)</f>
        <v>Belgium-Algeria</v>
      </c>
      <c r="C172" s="349" t="str">
        <f ca="1">CONCATENATE(WORLDCUP!AA109,"-",WORLDCUP!AF109,"·",IF(WORLDCUP!AC109&gt;WORLDCUP!AD109,1,IF(WORLDCUP!AC109&lt;WORLDCUP!AD109,2,IF(AND(WORLDCUP!AC109=WORLDCUP!AD109,WORLDCUP!AC109&lt;&gt;"",WORLDCUP!AD109&lt;&gt;""),"X",0))),"|",WORLDCUP!AC109,"-",WORLDCUP!AD109)</f>
        <v>Belgium-Algeria·1|1-0</v>
      </c>
      <c r="D172" s="692"/>
      <c r="E172" s="370"/>
      <c r="F172" s="370"/>
      <c r="G172" s="370"/>
      <c r="H172" s="370"/>
      <c r="I172" s="352"/>
      <c r="J172" s="370"/>
      <c r="K172" s="370"/>
      <c r="L172" s="370"/>
      <c r="M172" s="386"/>
      <c r="N172" s="377"/>
    </row>
    <row r="173" spans="1:14" ht="15" customHeight="1">
      <c r="A173" s="690"/>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Herzegovina·1|2-0</v>
      </c>
      <c r="D173" s="692"/>
      <c r="E173" s="370"/>
      <c r="F173" s="370"/>
      <c r="G173" s="370"/>
      <c r="H173" s="370"/>
      <c r="I173" s="352"/>
      <c r="J173" s="370"/>
      <c r="K173" s="370"/>
      <c r="L173" s="370"/>
      <c r="M173" s="386"/>
      <c r="N173" s="377"/>
    </row>
    <row r="174" spans="1:14" ht="15" customHeight="1">
      <c r="A174" s="690"/>
      <c r="B174" s="360" t="str">
        <f ca="1">CONCATENATE(WORLDCUP!AA111,"-",WORLDCUP!AF111)</f>
        <v>Spain-Argentina</v>
      </c>
      <c r="C174" s="349" t="str">
        <f ca="1">CONCATENATE(WORLDCUP!AA111,"-",WORLDCUP!AF111,"·",IF(WORLDCUP!AC111&gt;WORLDCUP!AD111,1,IF(WORLDCUP!AC111&lt;WORLDCUP!AD111,2,IF(AND(WORLDCUP!AC111=WORLDCUP!AD111,WORLDCUP!AC111&lt;&gt;"",WORLDCUP!AD111&lt;&gt;""),"X",0))),"|",WORLDCUP!AC111,"-",WORLDCUP!AD111)</f>
        <v>Spain-Argentina·1|2-1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Colombia-Croatia·1|1-0</v>
      </c>
      <c r="D175" s="692"/>
      <c r="E175" s="370"/>
      <c r="F175" s="370"/>
      <c r="G175" s="370"/>
      <c r="H175" s="370"/>
      <c r="I175" s="352"/>
      <c r="J175" s="370"/>
      <c r="K175" s="370"/>
      <c r="L175" s="370"/>
      <c r="M175" s="386"/>
      <c r="N175" s="377"/>
    </row>
    <row r="176" spans="1:14" ht="15" customHeight="1">
      <c r="A176" s="690"/>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Switzerland-Iran·1|2-0</v>
      </c>
      <c r="D176" s="692"/>
      <c r="E176" s="370"/>
      <c r="F176" s="370"/>
      <c r="G176" s="370"/>
      <c r="H176" s="370"/>
      <c r="I176" s="352"/>
      <c r="J176" s="370"/>
      <c r="K176" s="370"/>
      <c r="L176" s="370"/>
      <c r="M176" s="386"/>
      <c r="N176" s="377"/>
    </row>
    <row r="177" spans="1:14" ht="15" customHeight="1">
      <c r="A177" s="690"/>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692"/>
      <c r="E177" s="370"/>
      <c r="F177" s="370"/>
      <c r="G177" s="370"/>
      <c r="H177" s="370"/>
      <c r="I177" s="352"/>
      <c r="J177" s="370"/>
      <c r="K177" s="370"/>
      <c r="L177" s="370"/>
      <c r="M177" s="386"/>
      <c r="N177" s="377"/>
    </row>
    <row r="178" spans="1:14" ht="15" customHeight="1">
      <c r="A178" s="690"/>
      <c r="B178" s="360" t="str">
        <f ca="1">CONCATENATE(WORLDCUP!AA115,"-",WORLDCUP!AF115)</f>
        <v>Austria-Uruguay</v>
      </c>
      <c r="C178" s="349" t="str">
        <f ca="1">CONCATENATE(WORLDCUP!AA115,"-",WORLDCUP!AF115,"·",IF(WORLDCUP!AC115&gt;WORLDCUP!AD115,1,IF(WORLDCUP!AC115&lt;WORLDCUP!AD115,2,IF(AND(WORLDCUP!AC115=WORLDCUP!AD115,WORLDCUP!AC115&lt;&gt;"",WORLDCUP!AD115&lt;&gt;""),"X",0))),"|",WORLDCUP!AC115,"-",WORLDCUP!AD115)</f>
        <v>Austria-Uruguay·1|1-0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Canada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Morocco</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Colombia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Austria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Ecuador</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Germany-France·2|0-1</v>
      </c>
      <c r="D201" s="691"/>
      <c r="E201" s="686"/>
      <c r="F201" s="686"/>
      <c r="G201" s="686"/>
      <c r="H201" s="686"/>
      <c r="I201" s="352"/>
      <c r="J201" s="370"/>
      <c r="K201" s="370"/>
      <c r="L201" s="370"/>
      <c r="M201" s="386"/>
      <c r="N201" s="377"/>
    </row>
    <row r="202" spans="1:14" ht="15" customHeight="1">
      <c r="A202" s="690"/>
      <c r="B202" s="361" t="str">
        <f ca="1">CONCATENATE(WORLDCUP!AA122,"-",WORLDCUP!AF122)</f>
        <v>Morocco-Ecuador</v>
      </c>
      <c r="C202" s="351" t="str">
        <f ca="1">CONCATENATE(WORLDCUP!AA122,"-",WORLDCUP!AF122,"·",IF(WORLDCUP!AC122&gt;WORLDCUP!AD122,1,IF(WORLDCUP!AC122&lt;WORLDCUP!AD122,2,IF(AND(WORLDCUP!AC122=WORLDCUP!AD122,WORLDCUP!AC122&lt;&gt;"",WORLDCUP!AD122&lt;&gt;""),"X",0))),"|",WORLDCUP!AC122,"-",WORLDCUP!AD122)</f>
        <v>Morocco-Ecuador·1|1-0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91"/>
      <c r="E203" s="686"/>
      <c r="F203" s="686"/>
      <c r="G203" s="686"/>
      <c r="H203" s="686"/>
      <c r="I203" s="352"/>
      <c r="J203" s="370"/>
      <c r="K203" s="370"/>
      <c r="L203" s="370"/>
      <c r="M203" s="386"/>
      <c r="N203" s="377"/>
    </row>
    <row r="204" spans="1:14" ht="15" customHeight="1">
      <c r="A204" s="690"/>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States-Belgium·1|1-0</v>
      </c>
      <c r="D205" s="691"/>
      <c r="E205" s="352"/>
      <c r="F205" s="352"/>
      <c r="G205" s="352"/>
      <c r="H205" s="352"/>
      <c r="I205" s="352"/>
      <c r="J205" s="370"/>
      <c r="K205" s="370"/>
      <c r="L205" s="370"/>
      <c r="M205" s="386"/>
      <c r="N205" s="377"/>
    </row>
    <row r="206" spans="1:14" ht="15" customHeight="1">
      <c r="A206" s="690"/>
      <c r="B206" s="361" t="str">
        <f ca="1">CONCATENATE(WORLDCUP!AA126,"-",WORLDCUP!AF126)</f>
        <v>Austria-Turkey</v>
      </c>
      <c r="C206" s="351" t="str">
        <f ca="1">CONCATENATE(WORLDCUP!AA126,"-",WORLDCUP!AF126,"·",IF(WORLDCUP!AC126&gt;WORLDCUP!AD126,1,IF(WORLDCUP!AC126&lt;WORLDCUP!AD126,2,IF(AND(WORLDCUP!AC126=WORLDCUP!AD126,WORLDCUP!AC126&lt;&gt;"",WORLDCUP!AD126&lt;&gt;""),"X",0))),"|",WORLDCUP!AC126,"-",WORLDCUP!AD126)</f>
        <v>Austria-Turkey·1|2-1</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Switzerland-Portugal·2|0-1</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Morocco</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Austria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United States</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France-Netherlands·1|2-0</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Spain-United States</v>
      </c>
      <c r="C221" s="349" t="str">
        <f ca="1">CONCATENATE(WORLDCUP!AA132,"-",WORLDCUP!AF132,"·",IF(WORLDCUP!AC132&gt;WORLDCUP!AD132,1,IF(WORLDCUP!AC132&lt;WORLDCUP!AD132,2,IF(AND(WORLDCUP!AC132=WORLDCUP!AD132,WORLDCUP!AC132&lt;&gt;"",WORLDCUP!AD132&lt;&gt;""),"X",0))),"|",WORLDCUP!AC132,"-",WORLDCUP!AD132)</f>
        <v>Spain-United States·1|2-0</v>
      </c>
      <c r="D221" s="692"/>
      <c r="E221" s="686"/>
      <c r="F221" s="686"/>
      <c r="G221" s="686"/>
      <c r="H221" s="686"/>
      <c r="I221" s="352"/>
      <c r="J221" s="370"/>
      <c r="K221" s="370"/>
      <c r="L221" s="370"/>
      <c r="M221" s="386"/>
      <c r="N221" s="377"/>
    </row>
    <row r="222" spans="1:14" ht="15" customHeight="1">
      <c r="A222" s="690"/>
      <c r="B222" s="360" t="str">
        <f ca="1">CONCATENATE(WORLDCUP!AA133,"-",WORLDCUP!AF133)</f>
        <v>Morocco-England</v>
      </c>
      <c r="C222" s="349" t="str">
        <f ca="1">CONCATENATE(WORLDCUP!AA133,"-",WORLDCUP!AF133,"·",IF(WORLDCUP!AC133&gt;WORLDCUP!AD133,1,IF(WORLDCUP!AC133&lt;WORLDCUP!AD133,2,IF(AND(WORLDCUP!AC133=WORLDCUP!AD133,WORLDCUP!AC133&lt;&gt;"",WORLDCUP!AD133&lt;&gt;""),"X",0))),"|",WORLDCUP!AC133,"-",WORLDCUP!AD133)</f>
        <v>Morocco-England·2|0-1</v>
      </c>
      <c r="D222" s="692"/>
      <c r="E222" s="686"/>
      <c r="F222" s="686"/>
      <c r="G222" s="686"/>
      <c r="H222" s="686"/>
      <c r="I222" s="352"/>
      <c r="J222" s="370"/>
      <c r="K222" s="370"/>
      <c r="L222" s="370"/>
      <c r="M222" s="386"/>
      <c r="N222" s="377"/>
    </row>
    <row r="223" spans="1:14" ht="15" customHeight="1">
      <c r="A223" s="690"/>
      <c r="B223" s="360" t="str">
        <f ca="1">CONCATENATE(WORLDCUP!AA134,"-",WORLDCUP!AF134)</f>
        <v>Austria-Portugal</v>
      </c>
      <c r="C223" s="349" t="str">
        <f ca="1">CONCATENATE(WORLDCUP!AA134,"-",WORLDCUP!AF134,"·",IF(WORLDCUP!AC134&gt;WORLDCUP!AD134,1,IF(WORLDCUP!AC134&lt;WORLDCUP!AD134,2,IF(AND(WORLDCUP!AC134=WORLDCUP!AD134,WORLDCUP!AC134&lt;&gt;"",WORLDCUP!AD134&lt;&gt;""),"X",0))),"|",WORLDCUP!AC134,"-",WORLDCUP!AD134)</f>
        <v>Austria-Portugal·2|1-2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France-Spain·2|0-1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England-Portugal·2|0-1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France</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Spain</v>
      </c>
      <c r="D240" s="691"/>
      <c r="E240" s="370"/>
      <c r="F240" s="370"/>
      <c r="G240" s="370"/>
      <c r="H240" s="370"/>
      <c r="I240" s="352"/>
      <c r="J240" s="370"/>
      <c r="K240" s="370"/>
      <c r="L240" s="370"/>
      <c r="M240" s="386"/>
      <c r="N240" s="377"/>
    </row>
    <row r="241" spans="1:14" ht="15" customHeight="1">
      <c r="A241" s="688"/>
      <c r="B241" s="360" t="str">
        <f>B240</f>
        <v>Finalist</v>
      </c>
      <c r="C241" s="349" t="str">
        <f ca="1">WORLDCUP!AF147</f>
        <v>Portugal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France-England</v>
      </c>
      <c r="C244" s="349" t="str">
        <f ca="1">CONCATENATE(WORLDCUP!AA143,"-",WORLDCUP!AF143,"·",IF(WORLDCUP!AC143&gt;WORLDCUP!AD143,1,IF(WORLDCUP!AC143&lt;WORLDCUP!AD143,2,IF(AND(WORLDCUP!AC143=WORLDCUP!AD143,WORLDCUP!AC143&lt;&gt;"",WORLDCUP!AD143&lt;&gt;""),"X",0))),"|",WORLDCUP!AC143,"-",WORLDCUP!AD143)</f>
        <v>France-England·1|1-0</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Spain-Portugal·1|2-1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Cody Gakpo</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Lamine Yamal</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Harry Kane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Lamine Yamal</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Vitinha</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Ousmane Dembélé</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4</v>
      </c>
      <c r="K4" s="451" t="str">
        <f ca="1">+INDEX(WORLDCUP!$AR$6:$AR$97,MATCH(L4,WORLDCUP!$AI$6:$AI$97,0))&amp;"-"&amp;INDEX(WORLDCUP!$AS$6:$AS$97,MATCH(L4,WORLDCUP!$AI$6:$AI$97,0))</f>
        <v>7-3</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0</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2</v>
      </c>
      <c r="W5" s="43" t="str">
        <f ca="1">+INDEX(WORLDCUP!$AR$6:$AR$97,MATCH(X5,WORLDCUP!$AI$6:$AI$97,0))&amp;"-"&amp;INDEX(WORLDCUP!$AS$6:$AS$97,MATCH(X5,WORLDCUP!$AI$6:$AI$97,0))</f>
        <v>5-3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1</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-2</v>
      </c>
      <c r="K6" s="43" t="str">
        <f ca="1">+INDEX(WORLDCUP!$AR$6:$AR$97,MATCH(L6,WORLDCUP!$AI$6:$AI$97,0))&amp;"-"&amp;INDEX(WORLDCUP!$AS$6:$AS$97,MATCH(L6,WORLDCUP!$AI$6:$AI$97,0))</f>
        <v>1-3</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3</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0</v>
      </c>
      <c r="W6" s="43" t="str">
        <f ca="1">+INDEX(WORLDCUP!$AR$6:$AR$97,MATCH(X6,WORLDCUP!$AI$6:$AI$97,0))&amp;"-"&amp;INDEX(WORLDCUP!$AS$6:$AS$97,MATCH(X6,WORLDCUP!$AI$6:$AI$97,0))</f>
        <v>2-2</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-4</v>
      </c>
      <c r="K7" s="479" t="str">
        <f ca="1">+INDEX(WORLDCUP!$AR$6:$AR$97,MATCH(L7,WORLDCUP!$AI$6:$AI$97,0))&amp;"-"&amp;INDEX(WORLDCUP!$AS$6:$AS$97,MATCH(L7,WORLDCUP!$AI$6:$AI$97,0))</f>
        <v>1-5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-7</v>
      </c>
      <c r="W7" s="479" t="str">
        <f ca="1">+INDEX(WORLDCUP!$AR$6:$AR$97,MATCH(X7,WORLDCUP!$AI$6:$AI$97,0))&amp;"-"&amp;INDEX(WORLDCUP!$AS$6:$AS$97,MATCH(X7,WORLDCUP!$AI$6:$AI$97,0))</f>
        <v>1-8</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0</v>
      </c>
      <c r="BJ7" s="464">
        <f ca="1">COUNTIF(Pool!$C$182:$C$197,Fixture!BG7)-BK7-BL7-BM7-BN7-BO7</f>
        <v>0</v>
      </c>
      <c r="BK7" s="465">
        <f ca="1">COUNTIF(Pool!$C$210:$C$217,Fixture!BG7)-BL7-BM7-BN7-BO7</f>
        <v>1</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1</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6</v>
      </c>
      <c r="K12" s="451" t="str">
        <f ca="1">+INDEX(WORLDCUP!$AR$6:$AR$97,MATCH(L12,WORLDCUP!$AI$6:$AI$97,0))&amp;"-"&amp;INDEX(WORLDCUP!$AS$6:$AS$97,MATCH(L12,WORLDCUP!$AI$6:$AI$97,0))</f>
        <v>8-2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10</v>
      </c>
      <c r="W12" s="451" t="str">
        <f ca="1">+INDEX(WORLDCUP!$AR$6:$AR$97,MATCH(X12,WORLDCUP!$AI$6:$AI$97,0))&amp;"-"&amp;INDEX(WORLDCUP!$AS$6:$AS$97,MATCH(X12,WORLDCUP!$AI$6:$AI$97,0))</f>
        <v>12-2</v>
      </c>
      <c r="X12" s="181" t="s">
        <v>682</v>
      </c>
      <c r="Y12" s="181">
        <v>75</v>
      </c>
      <c r="Z12" s="425" t="s">
        <v>676</v>
      </c>
      <c r="AA12" s="426" t="str">
        <f ca="1">+MID(INDEX(WORLDCUP!$AA$101:$AA$147,MATCH(Y12,WORLDCUP!$Z$101:$Z$147,0)),1,3)</f>
        <v>Net</v>
      </c>
      <c r="AB12" s="472">
        <f>+IF(ISBLANK(INDEX(WORLDCUP!$AC$101:$AC$147,MATCH(Y12,WORLDCUP!$Z$101:$Z$147,0))),"",INDEX(WORLDCUP!$AC$101:$AC$147,MATCH(Y12,WORLDCUP!$Z$101:$Z$147,0)))</f>
        <v>1</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3</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3</v>
      </c>
      <c r="K13" s="43" t="str">
        <f ca="1">+INDEX(WORLDCUP!$AR$6:$AR$97,MATCH(L13,WORLDCUP!$AI$6:$AI$97,0))&amp;"-"&amp;INDEX(WORLDCUP!$AS$6:$AS$97,MATCH(L13,WORLDCUP!$AI$6:$AI$97,0))</f>
        <v>6-3</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6-3</v>
      </c>
      <c r="X13" s="181" t="s">
        <v>683</v>
      </c>
      <c r="Y13" s="181">
        <v>75</v>
      </c>
      <c r="Z13" s="425" t="s">
        <v>668</v>
      </c>
      <c r="AA13" s="480" t="str">
        <f ca="1">+MID(INDEX(WORLDCUP!$AF$101:$AF$147,MATCH(Y13,WORLDCUP!$Z$101:$Z$147,0)),1,3)</f>
        <v>Bra</v>
      </c>
      <c r="AB13" s="481">
        <f>+IF(ISBLANK(INDEX(WORLDCUP!$AD$101:$AD$147,MATCH(Y13,WORLDCUP!$Z$101:$Z$147,0))),"",INDEX(WORLDCUP!$AD$101:$AD$147,MATCH(Y13,WORLDCUP!$Z$101:$Z$147,0)))</f>
        <v>0</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0</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3</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-1</v>
      </c>
      <c r="K14" s="43" t="str">
        <f ca="1">+INDEX(WORLDCUP!$AR$6:$AR$97,MATCH(L14,WORLDCUP!$AI$6:$AI$97,0))&amp;"-"&amp;INDEX(WORLDCUP!$AS$6:$AS$97,MATCH(L14,WORLDCUP!$AI$6:$AI$97,0))</f>
        <v>4-5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3</v>
      </c>
      <c r="V14" s="39">
        <f ca="1">+INDEX(WORLDCUP!$AT$6:$AT$97,MATCH(X14,WORLDCUP!$AI$6:$AI$97,0))</f>
        <v>-5</v>
      </c>
      <c r="W14" s="43" t="str">
        <f ca="1">+INDEX(WORLDCUP!$AR$6:$AR$97,MATCH(X14,WORLDCUP!$AI$6:$AI$97,0))&amp;"-"&amp;INDEX(WORLDCUP!$AS$6:$AS$97,MATCH(X14,WORLDCUP!$AI$6:$AI$97,0))</f>
        <v>1-6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-8</v>
      </c>
      <c r="K15" s="479" t="str">
        <f ca="1">+INDEX(WORLDCUP!$AR$6:$AR$97,MATCH(L15,WORLDCUP!$AI$6:$AI$97,0))&amp;"-"&amp;INDEX(WORLDCUP!$AS$6:$AS$97,MATCH(L15,WORLDCUP!$AI$6:$AI$97,0))</f>
        <v>1-9</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0</v>
      </c>
      <c r="V15" s="478">
        <f ca="1">+INDEX(WORLDCUP!$AT$6:$AT$97,MATCH(X15,WORLDCUP!$AI$6:$AI$97,0))</f>
        <v>-8</v>
      </c>
      <c r="W15" s="479" t="str">
        <f ca="1">+INDEX(WORLDCUP!$AR$6:$AR$97,MATCH(X15,WORLDCUP!$AI$6:$AI$97,0))&amp;"-"&amp;INDEX(WORLDCUP!$AS$6:$AS$97,MATCH(X15,WORLDCUP!$AI$6:$AI$97,0))</f>
        <v>1-9</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3</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Arg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Mor</v>
      </c>
      <c r="I20" s="449">
        <f ca="1">+INDEX(WORLDCUP!$AM$6:$AM$97,MATCH(L20,WORLDCUP!$AI$6:$AI$97,0))</f>
        <v>9</v>
      </c>
      <c r="J20" s="450">
        <f ca="1">+INDEX(WORLDCUP!$AT$6:$AT$97,MATCH(L20,WORLDCUP!$AI$6:$AI$97,0))</f>
        <v>6</v>
      </c>
      <c r="K20" s="451" t="str">
        <f ca="1">+INDEX(WORLDCUP!$AR$6:$AR$97,MATCH(L20,WORLDCUP!$AI$6:$AI$97,0))&amp;"-"&amp;INDEX(WORLDCUP!$AS$6:$AS$97,MATCH(L20,WORLDCUP!$AI$6:$AI$97,0))</f>
        <v>7-1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8</v>
      </c>
      <c r="W20" s="451" t="str">
        <f ca="1">+INDEX(WORLDCUP!$AR$6:$AR$97,MATCH(X20,WORLDCUP!$AI$6:$AI$97,0))&amp;"-"&amp;INDEX(WORLDCUP!$AS$6:$AS$97,MATCH(X20,WORLDCUP!$AI$6:$AI$97,0))</f>
        <v>9-1</v>
      </c>
      <c r="X20" s="181" t="s">
        <v>685</v>
      </c>
      <c r="Y20" s="181"/>
      <c r="Z20" s="425"/>
      <c r="AA20" s="494"/>
      <c r="AB20" s="494"/>
      <c r="AC20" s="494"/>
      <c r="AD20" s="181"/>
      <c r="AE20" s="429"/>
      <c r="AF20" s="429"/>
      <c r="AG20" s="475"/>
      <c r="AH20" s="181">
        <v>98</v>
      </c>
      <c r="AI20" s="483" t="str">
        <f ca="1">+MID(INDEX(WORLDCUP!$AF$101:$AF$147,MATCH(AH20,WORLDCUP!$Z$101:$Z$147,0)),1,3)</f>
        <v>Uni</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1</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Bra</v>
      </c>
      <c r="I21" s="38">
        <f ca="1">+INDEX(WORLDCUP!$AM$6:$AM$97,MATCH(L21,WORLDCUP!$AI$6:$AI$97,0))</f>
        <v>6</v>
      </c>
      <c r="J21" s="39">
        <f ca="1">+INDEX(WORLDCUP!$AT$6:$AT$97,MATCH(L21,WORLDCUP!$AI$6:$AI$97,0))</f>
        <v>4</v>
      </c>
      <c r="K21" s="43" t="str">
        <f ca="1">+INDEX(WORLDCUP!$AR$6:$AR$97,MATCH(L21,WORLDCUP!$AI$6:$AI$97,0))&amp;"-"&amp;INDEX(WORLDCUP!$AS$6:$AS$97,MATCH(L21,WORLDCUP!$AI$6:$AI$97,0))</f>
        <v>7-3</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1</v>
      </c>
      <c r="W21" s="43" t="str">
        <f ca="1">+INDEX(WORLDCUP!$AR$6:$AR$97,MATCH(X21,WORLDCUP!$AI$6:$AI$97,0))&amp;"-"&amp;INDEX(WORLDCUP!$AS$6:$AS$97,MATCH(X21,WORLDCUP!$AI$6:$AI$97,0))</f>
        <v>3-2</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3-4</v>
      </c>
      <c r="L22" s="181" t="s">
        <v>92</v>
      </c>
      <c r="M22" s="181">
        <v>41</v>
      </c>
      <c r="N22" s="522"/>
      <c r="O22" s="444" t="str">
        <f ca="1">+MID(INDEX(WORLDCUP!$AA$4:$AA$147,MATCH(M22,WORLDCUP!$AH$4:$AH$147,0)),1,3)</f>
        <v>Nor</v>
      </c>
      <c r="P22" s="445">
        <f>IF(ISBLANK(INDEX(WORLDCUP!$AC$4:$AC$147,MATCH(M22,WORLDCUP!$AH$4:$AH$147,0))),"",INDEX(WORLDCUP!$AC$4:$AC$147,MATCH(M22,WORLDCUP!$AH$4:$AH$147,0)))</f>
        <v>0</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-2</v>
      </c>
      <c r="W22" s="43" t="str">
        <f ca="1">+INDEX(WORLDCUP!$AR$6:$AR$97,MATCH(X22,WORLDCUP!$AI$6:$AI$97,0))&amp;"-"&amp;INDEX(WORLDCUP!$AS$6:$AS$97,MATCH(X22,WORLDCUP!$AI$6:$AI$97,0))</f>
        <v>2-4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0-7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0</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Alg</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Mor</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9</v>
      </c>
      <c r="J28" s="450">
        <f ca="1">+INDEX(WORLDCUP!$AT$6:$AT$97,MATCH(L28,WORLDCUP!$AI$6:$AI$97,0))</f>
        <v>6</v>
      </c>
      <c r="K28" s="451" t="str">
        <f ca="1">+INDEX(WORLDCUP!$AR$6:$AR$97,MATCH(L28,WORLDCUP!$AI$6:$AI$97,0))&amp;"-"&amp;INDEX(WORLDCUP!$AS$6:$AS$97,MATCH(L28,WORLDCUP!$AI$6:$AI$97,0))</f>
        <v>7-1</v>
      </c>
      <c r="L28" s="181" t="s">
        <v>670</v>
      </c>
      <c r="M28" s="181">
        <v>20</v>
      </c>
      <c r="N28" s="545"/>
      <c r="O28" s="444" t="str">
        <f ca="1">+MID(INDEX(WORLDCUP!$AA$4:$AA$147,MATCH(M28,WORLDCUP!$AH$4:$AH$147,0)),1,3)</f>
        <v>Aus</v>
      </c>
      <c r="P28" s="445">
        <f>IF(ISBLANK(INDEX(WORLDCUP!$AC$4:$AC$147,MATCH(M28,WORLDCUP!$AH$4:$AH$147,0))),"",INDEX(WORLDCUP!$AC$4:$AC$147,MATCH(M28,WORLDCUP!$AH$4:$AH$147,0)))</f>
        <v>4</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Aus</v>
      </c>
      <c r="U28" s="449">
        <f ca="1">+INDEX(WORLDCUP!$AM$6:$AM$97,MATCH(X28,WORLDCUP!$AI$6:$AI$97,0))</f>
        <v>7</v>
      </c>
      <c r="V28" s="450">
        <f ca="1">+INDEX(WORLDCUP!$AT$6:$AT$97,MATCH(X28,WORLDCUP!$AI$6:$AI$97,0))</f>
        <v>5</v>
      </c>
      <c r="W28" s="451" t="str">
        <f ca="1">+INDEX(WORLDCUP!$AR$6:$AR$97,MATCH(X28,WORLDCUP!$AI$6:$AI$97,0))&amp;"-"&amp;INDEX(WORLDCUP!$AS$6:$AS$97,MATCH(X28,WORLDCUP!$AI$6:$AI$97,0))</f>
        <v>6-1</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Mor</v>
      </c>
      <c r="AF28" s="457">
        <f>+IF(ISBLANK(INDEX(WORLDCUP!$AC$101:$AC$147,MATCH(AD28,WORLDCUP!$Z$101:$Z$147,0))),"",INDEX(WORLDCUP!$AC$101:$AC$147,MATCH(AD28,WORLDCUP!$Z$101:$Z$147,0)))</f>
        <v>1</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3</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6</v>
      </c>
      <c r="J29" s="39">
        <f ca="1">+INDEX(WORLDCUP!$AT$6:$AT$97,MATCH(L29,WORLDCUP!$AI$6:$AI$97,0))</f>
        <v>3</v>
      </c>
      <c r="K29" s="43" t="str">
        <f ca="1">+INDEX(WORLDCUP!$AR$6:$AR$97,MATCH(L29,WORLDCUP!$AI$6:$AI$97,0))&amp;"-"&amp;INDEX(WORLDCUP!$AS$6:$AS$97,MATCH(L29,WORLDCUP!$AI$6:$AI$97,0))</f>
        <v>6-3</v>
      </c>
      <c r="L29" s="181" t="s">
        <v>671</v>
      </c>
      <c r="M29" s="181">
        <v>43</v>
      </c>
      <c r="N29" s="545"/>
      <c r="O29" s="444" t="str">
        <f ca="1">+MID(INDEX(WORLDCUP!$AA$4:$AA$147,MATCH(M29,WORLDCUP!$AH$4:$AH$147,0)),1,3)</f>
        <v>Arg</v>
      </c>
      <c r="P29" s="445">
        <f>IF(ISBLANK(INDEX(WORLDCUP!$AC$4:$AC$147,MATCH(M29,WORLDCUP!$AH$4:$AH$147,0))),"",INDEX(WORLDCUP!$AC$4:$AC$147,MATCH(M29,WORLDCUP!$AH$4:$AH$147,0)))</f>
        <v>0</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Arg</v>
      </c>
      <c r="U29" s="38">
        <f ca="1">+INDEX(WORLDCUP!$AM$6:$AM$97,MATCH(X29,WORLDCUP!$AI$6:$AI$97,0))</f>
        <v>6</v>
      </c>
      <c r="V29" s="39">
        <f ca="1">+INDEX(WORLDCUP!$AT$6:$AT$97,MATCH(X29,WORLDCUP!$AI$6:$AI$97,0))</f>
        <v>4</v>
      </c>
      <c r="W29" s="43" t="str">
        <f ca="1">+INDEX(WORLDCUP!$AR$6:$AR$97,MATCH(X29,WORLDCUP!$AI$6:$AI$97,0))&amp;"-"&amp;INDEX(WORLDCUP!$AS$6:$AS$97,MATCH(X29,WORLDCUP!$AI$6:$AI$97,0))</f>
        <v>5-1</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4</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1</v>
      </c>
      <c r="J30" s="39">
        <f ca="1">+INDEX(WORLDCUP!$AT$6:$AT$97,MATCH(L30,WORLDCUP!$AI$6:$AI$97,0))</f>
        <v>-4</v>
      </c>
      <c r="K30" s="43" t="str">
        <f ca="1">+INDEX(WORLDCUP!$AR$6:$AR$97,MATCH(L30,WORLDCUP!$AI$6:$AI$97,0))&amp;"-"&amp;INDEX(WORLDCUP!$AS$6:$AS$97,MATCH(L30,WORLDCUP!$AI$6:$AI$97,0))</f>
        <v>1-5</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0</v>
      </c>
      <c r="W30" s="43" t="str">
        <f ca="1">+INDEX(WORLDCUP!$AR$6:$AR$97,MATCH(X30,WORLDCUP!$AI$6:$AI$97,0))&amp;"-"&amp;INDEX(WORLDCUP!$AS$6:$AS$97,MATCH(X30,WORLDCUP!$AI$6:$AI$97,0))</f>
        <v>3-3</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-5</v>
      </c>
      <c r="K31" s="479" t="str">
        <f ca="1">+INDEX(WORLDCUP!$AR$6:$AR$97,MATCH(L31,WORLDCUP!$AI$6:$AI$97,0))&amp;"-"&amp;INDEX(WORLDCUP!$AS$6:$AS$97,MATCH(L31,WORLDCUP!$AI$6:$AI$97,0))</f>
        <v>2-7</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-9</v>
      </c>
      <c r="W31" s="479" t="str">
        <f ca="1">+INDEX(WORLDCUP!$AR$6:$AR$97,MATCH(X31,WORLDCUP!$AI$6:$AI$97,0))&amp;"-"&amp;INDEX(WORLDCUP!$AS$6:$AS$97,MATCH(X31,WORLDCUP!$AI$6:$AI$97,0))</f>
        <v>0-9</v>
      </c>
      <c r="X31" s="181" t="s">
        <v>690</v>
      </c>
      <c r="Y31" s="181">
        <v>78</v>
      </c>
      <c r="Z31" s="425" t="s">
        <v>686</v>
      </c>
      <c r="AA31" s="480" t="str">
        <f ca="1">+MID(INDEX(WORLDCUP!$AF$101:$AF$147,MATCH(Y31,WORLDCUP!$Z$101:$Z$147,0)),1,3)</f>
        <v>Sen</v>
      </c>
      <c r="AB31" s="481">
        <f>+IF(ISBLANK(INDEX(WORLDCUP!$AD$101:$AD$147,MATCH(Y31,WORLDCUP!$Z$101:$Z$147,0))),"",INDEX(WORLDCUP!$AD$101:$AD$147,MATCH(Y31,WORLDCUP!$Z$101:$Z$147,0)))</f>
        <v>0</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Mor</v>
      </c>
      <c r="AJ31" s="484">
        <f>+IF(ISBLANK(INDEX(WORLDCUP!$AC$101:$AC$147,MATCH(AH31,WORLDCUP!$Z$101:$Z$147,0))),"",INDEX(WORLDCUP!$AC$101:$AC$147,MATCH(AH31,WORLDCUP!$Z$101:$Z$147,0)))</f>
        <v>0</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0</v>
      </c>
      <c r="BK31" s="465">
        <f ca="1">COUNTIF(Pool!$C$210:$C$217,Fixture!BG31)-BL31-BM31-BN31-BO31</f>
        <v>1</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Cur</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2</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5</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4</v>
      </c>
      <c r="K36" s="451" t="str">
        <f ca="1">+INDEX(WORLDCUP!$AR$6:$AR$97,MATCH(L36,WORLDCUP!$AI$6:$AI$97,0))&amp;"-"&amp;INDEX(WORLDCUP!$AS$6:$AS$97,MATCH(L36,WORLDCUP!$AI$6:$AI$97,0))</f>
        <v>8-4</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8-0</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2</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0</v>
      </c>
      <c r="K37" s="43" t="str">
        <f ca="1">+INDEX(WORLDCUP!$AR$6:$AR$97,MATCH(L37,WORLDCUP!$AI$6:$AI$97,0))&amp;"-"&amp;INDEX(WORLDCUP!$AS$6:$AS$97,MATCH(L37,WORLDCUP!$AI$6:$AI$97,0))</f>
        <v>5-5</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Cur</v>
      </c>
      <c r="I38" s="38">
        <f ca="1">+INDEX(WORLDCUP!$AM$6:$AM$97,MATCH(L38,WORLDCUP!$AI$6:$AI$97,0))</f>
        <v>3</v>
      </c>
      <c r="J38" s="39">
        <f ca="1">+INDEX(WORLDCUP!$AT$6:$AT$97,MATCH(L38,WORLDCUP!$AI$6:$AI$97,0))</f>
        <v>-1</v>
      </c>
      <c r="K38" s="43" t="str">
        <f ca="1">+INDEX(WORLDCUP!$AR$6:$AR$97,MATCH(L38,WORLDCUP!$AI$6:$AI$97,0))&amp;"-"&amp;INDEX(WORLDCUP!$AS$6:$AS$97,MATCH(L38,WORLDCUP!$AI$6:$AI$97,0))</f>
        <v>4-5</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0</v>
      </c>
      <c r="W38" s="43" t="str">
        <f ca="1">+INDEX(WORLDCUP!$AR$6:$AR$97,MATCH(X38,WORLDCUP!$AI$6:$AI$97,0))&amp;"-"&amp;INDEX(WORLDCUP!$AS$6:$AS$97,MATCH(X38,WORLDCUP!$AI$6:$AI$97,0))</f>
        <v>4-4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2</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Ivo</v>
      </c>
      <c r="I39" s="477">
        <f ca="1">+INDEX(WORLDCUP!$AM$6:$AM$97,MATCH(L39,WORLDCUP!$AI$6:$AI$97,0))</f>
        <v>0</v>
      </c>
      <c r="J39" s="478">
        <f ca="1">+INDEX(WORLDCUP!$AT$6:$AT$97,MATCH(L39,WORLDCUP!$AI$6:$AI$97,0))</f>
        <v>-3</v>
      </c>
      <c r="K39" s="479" t="str">
        <f ca="1">+INDEX(WORLDCUP!$AR$6:$AR$97,MATCH(L39,WORLDCUP!$AI$6:$AI$97,0))&amp;"-"&amp;INDEX(WORLDCUP!$AS$6:$AS$97,MATCH(L39,WORLDCUP!$AI$6:$AI$97,0))</f>
        <v>4-7</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-10</v>
      </c>
      <c r="W39" s="479" t="str">
        <f ca="1">+INDEX(WORLDCUP!$AR$6:$AR$97,MATCH(X39,WORLDCUP!$AI$6:$AI$97,0))&amp;"-"&amp;INDEX(WORLDCUP!$AS$6:$AS$97,MATCH(X39,WORLDCUP!$AI$6:$AI$97,0))</f>
        <v>1-11</v>
      </c>
      <c r="X39" s="181" t="s">
        <v>693</v>
      </c>
      <c r="Y39" s="181">
        <v>86</v>
      </c>
      <c r="Z39" s="425" t="s">
        <v>688</v>
      </c>
      <c r="AA39" s="426" t="str">
        <f ca="1">+MID(INDEX(WORLDCUP!$AA$101:$AA$147,MATCH(Y39,WORLDCUP!$Z$101:$Z$147,0)),1,3)</f>
        <v>Aus</v>
      </c>
      <c r="AB39" s="427">
        <f>+IF(ISBLANK(INDEX(WORLDCUP!$AC$101:$AC$147,MATCH(Y39,WORLDCUP!$Z$101:$Z$147,0))),"",INDEX(WORLDCUP!$AC$101:$AC$147,MATCH(Y39,WORLDCUP!$Z$101:$Z$147,0)))</f>
        <v>1</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3</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Aus</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0</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Aus</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7-1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7</v>
      </c>
      <c r="W44" s="451" t="str">
        <f ca="1">+INDEX(WORLDCUP!$AR$6:$AR$97,MATCH(X44,WORLDCUP!$AI$6:$AI$97,0))&amp;"-"&amp;INDEX(WORLDCUP!$AS$6:$AS$97,MATCH(X44,WORLDCUP!$AI$6:$AI$97,0))</f>
        <v>8-1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1</v>
      </c>
      <c r="K45" s="43" t="str">
        <f ca="1">+INDEX(WORLDCUP!$AR$6:$AR$97,MATCH(L45,WORLDCUP!$AI$6:$AI$97,0))&amp;"-"&amp;INDEX(WORLDCUP!$AS$6:$AS$97,MATCH(L45,WORLDCUP!$AI$6:$AI$97,0))</f>
        <v>3-2</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1</v>
      </c>
      <c r="W45" s="43" t="str">
        <f ca="1">+INDEX(WORLDCUP!$AR$6:$AR$97,MATCH(X45,WORLDCUP!$AI$6:$AI$97,0))&amp;"-"&amp;INDEX(WORLDCUP!$AS$6:$AS$97,MATCH(X45,WORLDCUP!$AI$6:$AI$97,0))</f>
        <v>3-2</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0</v>
      </c>
      <c r="K46" s="43" t="str">
        <f ca="1">+INDEX(WORLDCUP!$AR$6:$AR$97,MATCH(L46,WORLDCUP!$AI$6:$AI$97,0))&amp;"-"&amp;INDEX(WORLDCUP!$AS$6:$AS$97,MATCH(L46,WORLDCUP!$AI$6:$AI$97,0))</f>
        <v>2-2</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0</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-7</v>
      </c>
      <c r="K47" s="479" t="str">
        <f ca="1">+INDEX(WORLDCUP!$AR$6:$AR$97,MATCH(L47,WORLDCUP!$AI$6:$AI$97,0))&amp;"-"&amp;INDEX(WORLDCUP!$AS$6:$AS$97,MATCH(L47,WORLDCUP!$AI$6:$AI$97,0))</f>
        <v>0-7</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0-6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4</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0</v>
      </c>
      <c r="BK49" s="465">
        <f ca="1">COUNTIF(Pool!$C$210:$C$217,Fixture!BG49)-BL49-BM49-BN49-BO49</f>
        <v>1</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Algeria</v>
      </c>
      <c r="E2" s="9" t="str">
        <f ca="1">+WORLDCUP!BD66</f>
        <v>Norway</v>
      </c>
      <c r="F2" s="9" t="str">
        <f ca="1">+WORLDCUP!BD63</f>
        <v>Sweden</v>
      </c>
      <c r="G2" s="9" t="str">
        <f ca="1">+WORLDCUP!BD65</f>
        <v>Cape Verde</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Iran</v>
      </c>
      <c r="E3" s="9" t="str">
        <f ca="1">+WORLDCUP!BD66</f>
        <v>Norway</v>
      </c>
      <c r="F3" s="9" t="str">
        <f ca="1">+WORLDCUP!BD61</f>
        <v>Australia</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Algeria</v>
      </c>
      <c r="E4" s="9" t="str">
        <f ca="1">+WORLDCUP!BD66</f>
        <v>Norway</v>
      </c>
      <c r="F4" s="9" t="str">
        <f ca="1">+WORLDCUP!BD61</f>
        <v>Australia</v>
      </c>
      <c r="G4" s="9" t="str">
        <f ca="1">+WORLDCUP!BD65</f>
        <v>Cape Verde</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Algeria</v>
      </c>
      <c r="E5" s="9" t="str">
        <f ca="1">+WORLDCUP!BD66</f>
        <v>Norway</v>
      </c>
      <c r="F5" s="9" t="str">
        <f ca="1">+WORLDCUP!BD61</f>
        <v>Australia</v>
      </c>
      <c r="G5" s="9" t="str">
        <f ca="1">+WORLDCUP!BD65</f>
        <v>Cape Verde</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Iran</v>
      </c>
      <c r="E6" s="9" t="str">
        <f ca="1">+WORLDCUP!BD66</f>
        <v>Norway</v>
      </c>
      <c r="F6" s="9" t="str">
        <f ca="1">+WORLDCUP!BD61</f>
        <v>Australia</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Iran</v>
      </c>
      <c r="E7" s="9" t="str">
        <f ca="1">+WORLDCUP!BD67</f>
        <v>Algeria</v>
      </c>
      <c r="F7" s="9" t="str">
        <f ca="1">+WORLDCUP!BD61</f>
        <v>Australia</v>
      </c>
      <c r="G7" s="9" t="str">
        <f ca="1">+WORLDCUP!BD65</f>
        <v>Cape Verde</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Iran</v>
      </c>
      <c r="E8" s="9" t="str">
        <f ca="1">+WORLDCUP!BD66</f>
        <v>Norway</v>
      </c>
      <c r="F8" s="9" t="str">
        <f ca="1">+WORLDCUP!BD61</f>
        <v>Australia</v>
      </c>
      <c r="G8" s="9" t="str">
        <f ca="1">+WORLDCUP!BD65</f>
        <v>Cape Verde</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Iran</v>
      </c>
      <c r="E9" s="9" t="str">
        <f ca="1">+WORLDCUP!BD67</f>
        <v>Algeria</v>
      </c>
      <c r="F9" s="9" t="str">
        <f ca="1">+WORLDCUP!BD61</f>
        <v>Australia</v>
      </c>
      <c r="G9" s="9" t="str">
        <f ca="1">+WORLDCUP!BD65</f>
        <v>Cape Verde</v>
      </c>
      <c r="H9" s="9" t="str">
        <f ca="1">+WORLDCUP!BD63</f>
        <v>Sweden</v>
      </c>
      <c r="I9" s="9" t="str">
        <f ca="1">+WORLDCUP!BD69</f>
        <v>Ghana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Iran</v>
      </c>
      <c r="E10" s="9" t="str">
        <f ca="1">+WORLDCUP!BD67</f>
        <v>Algeria</v>
      </c>
      <c r="F10" s="9" t="str">
        <f ca="1">+WORLDCUP!BD61</f>
        <v>Australia</v>
      </c>
      <c r="G10" s="9" t="str">
        <f ca="1">+WORLDCUP!BD65</f>
        <v>Cape Verde</v>
      </c>
      <c r="H10" s="9" t="str">
        <f ca="1">+WORLDCUP!BD63</f>
        <v>Sweden</v>
      </c>
      <c r="I10" s="9" t="str">
        <f ca="1">+WORLDCUP!BD66</f>
        <v>Norway</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Iran</v>
      </c>
      <c r="E11" s="9" t="str">
        <f ca="1">+WORLDCUP!BD66</f>
        <v>Norway</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Algeria</v>
      </c>
      <c r="E12" s="9" t="str">
        <f ca="1">+WORLDCUP!BD66</f>
        <v>Norway</v>
      </c>
      <c r="F12" s="9" t="str">
        <f ca="1">+WORLDCUP!BD60</f>
        <v>Scotland</v>
      </c>
      <c r="G12" s="9" t="str">
        <f ca="1">+WORLDCUP!BD65</f>
        <v>Cape Verde</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Algeria</v>
      </c>
      <c r="E13" s="9" t="str">
        <f ca="1">+WORLDCUP!BD66</f>
        <v>Norway</v>
      </c>
      <c r="F13" s="9" t="str">
        <f ca="1">+WORLDCUP!BD60</f>
        <v>Scotland</v>
      </c>
      <c r="G13" s="9" t="str">
        <f ca="1">+WORLDCUP!BD65</f>
        <v>Cape Verde</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Iran</v>
      </c>
      <c r="E14" s="9" t="str">
        <f ca="1">+WORLDCUP!BD66</f>
        <v>Norway</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Iran</v>
      </c>
      <c r="E15" s="9" t="str">
        <f ca="1">+WORLDCUP!BD67</f>
        <v>Algeria</v>
      </c>
      <c r="F15" s="9" t="str">
        <f ca="1">+WORLDCUP!BD60</f>
        <v>Scotland</v>
      </c>
      <c r="G15" s="9" t="str">
        <f ca="1">+WORLDCUP!BD65</f>
        <v>Cape Verde</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Iran</v>
      </c>
      <c r="E16" s="9" t="str">
        <f ca="1">+WORLDCUP!BD66</f>
        <v>Norway</v>
      </c>
      <c r="F16" s="9" t="str">
        <f ca="1">+WORLDCUP!BD60</f>
        <v>Scotland</v>
      </c>
      <c r="G16" s="9" t="str">
        <f ca="1">+WORLDCUP!BD65</f>
        <v>Cape Verde</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Iran</v>
      </c>
      <c r="E17" s="9" t="str">
        <f ca="1">+WORLDCUP!BD67</f>
        <v>Algeria</v>
      </c>
      <c r="F17" s="9" t="str">
        <f ca="1">+WORLDCUP!BD60</f>
        <v>Scotland</v>
      </c>
      <c r="G17" s="9" t="str">
        <f ca="1">+WORLDCUP!BD65</f>
        <v>Cape Verde</v>
      </c>
      <c r="H17" s="9" t="str">
        <f ca="1">+WORLDCUP!BD63</f>
        <v>Sweden</v>
      </c>
      <c r="I17" s="9" t="str">
        <f ca="1">+WORLDCUP!BD69</f>
        <v>Ghana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Iran</v>
      </c>
      <c r="E18" s="9" t="str">
        <f ca="1">+WORLDCUP!BD67</f>
        <v>Algeria</v>
      </c>
      <c r="F18" s="9" t="str">
        <f ca="1">+WORLDCUP!BD60</f>
        <v>Scotland</v>
      </c>
      <c r="G18" s="9" t="str">
        <f ca="1">+WORLDCUP!BD65</f>
        <v>Cape Verde</v>
      </c>
      <c r="H18" s="9" t="str">
        <f ca="1">+WORLDCUP!BD63</f>
        <v>Sweden</v>
      </c>
      <c r="I18" s="9" t="str">
        <f ca="1">+WORLDCUP!BD66</f>
        <v>Norway</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Iran</v>
      </c>
      <c r="E19" s="9" t="str">
        <f ca="1">+WORLDCUP!BD66</f>
        <v>Norway</v>
      </c>
      <c r="F19" s="9" t="str">
        <f ca="1">+WORLDCUP!BD60</f>
        <v>Scotland</v>
      </c>
      <c r="G19" s="9" t="str">
        <f ca="1">+WORLDCUP!BD67</f>
        <v>Algeria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Australia</v>
      </c>
      <c r="G20" s="9" t="str">
        <f ca="1">+WORLDCUP!BD65</f>
        <v>Cape Verde</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Norway</v>
      </c>
      <c r="F21" s="9" t="str">
        <f ca="1">+WORLDCUP!BD61</f>
        <v>Australia</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Australia</v>
      </c>
      <c r="G22" s="9" t="str">
        <f ca="1">+WORLDCUP!BD65</f>
        <v>Cape Verde</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Norway</v>
      </c>
      <c r="F23" s="9" t="str">
        <f ca="1">+WORLDCUP!BD61</f>
        <v>Australia</v>
      </c>
      <c r="G23" s="9" t="str">
        <f ca="1">+WORLDCUP!BD65</f>
        <v>Cape Verde</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Australia</v>
      </c>
      <c r="G24" s="9" t="str">
        <f ca="1">+WORLDCUP!BD65</f>
        <v>Cape Verde</v>
      </c>
      <c r="H24" s="9" t="str">
        <f ca="1">+WORLDCUP!BD63</f>
        <v>Sweden</v>
      </c>
      <c r="I24" s="9" t="str">
        <f ca="1">+WORLDCUP!BD69</f>
        <v>Ghana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Australia</v>
      </c>
      <c r="G25" s="9" t="str">
        <f ca="1">+WORLDCUP!BD65</f>
        <v>Cape Verde</v>
      </c>
      <c r="H25" s="9" t="str">
        <f ca="1">+WORLDCUP!BD63</f>
        <v>Sweden</v>
      </c>
      <c r="I25" s="9" t="str">
        <f ca="1">+WORLDCUP!BD66</f>
        <v>Norway</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Algeria</v>
      </c>
      <c r="E26" s="9" t="str">
        <f ca="1">+WORLDCUP!BD66</f>
        <v>Norway</v>
      </c>
      <c r="F26" s="9" t="str">
        <f ca="1">+WORLDCUP!BD60</f>
        <v>Scotland</v>
      </c>
      <c r="G26" s="9" t="str">
        <f ca="1">+WORLDCUP!BD65</f>
        <v>Cape Verde</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Iran</v>
      </c>
      <c r="E27" s="9" t="str">
        <f ca="1">+WORLDCUP!BD66</f>
        <v>Norway</v>
      </c>
      <c r="F27" s="9" t="str">
        <f ca="1">+WORLDCUP!BD60</f>
        <v>Scotland</v>
      </c>
      <c r="G27" s="9" t="str">
        <f ca="1">+WORLDCUP!BD67</f>
        <v>Algeria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Iran</v>
      </c>
      <c r="E28" s="9" t="str">
        <f ca="1">+WORLDCUP!BD67</f>
        <v>Algeria</v>
      </c>
      <c r="F28" s="9" t="str">
        <f ca="1">+WORLDCUP!BD60</f>
        <v>Scotland</v>
      </c>
      <c r="G28" s="9" t="str">
        <f ca="1">+WORLDCUP!BD65</f>
        <v>Cape Verde</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Iran</v>
      </c>
      <c r="E29" s="9" t="str">
        <f ca="1">+WORLDCUP!BD66</f>
        <v>Norway</v>
      </c>
      <c r="F29" s="9" t="str">
        <f ca="1">+WORLDCUP!BD60</f>
        <v>Scotland</v>
      </c>
      <c r="G29" s="9" t="str">
        <f ca="1">+WORLDCUP!BD65</f>
        <v>Cape Verde</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Iran</v>
      </c>
      <c r="E30" s="9" t="str">
        <f ca="1">+WORLDCUP!BD67</f>
        <v>Algeria</v>
      </c>
      <c r="F30" s="9" t="str">
        <f ca="1">+WORLDCUP!BD60</f>
        <v>Scotland</v>
      </c>
      <c r="G30" s="9" t="str">
        <f ca="1">+WORLDCUP!BD65</f>
        <v>Cape Verde</v>
      </c>
      <c r="H30" s="9" t="str">
        <f ca="1">+WORLDCUP!BD61</f>
        <v>Australia</v>
      </c>
      <c r="I30" s="9" t="str">
        <f ca="1">+WORLDCUP!BD69</f>
        <v>Ghana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Iran</v>
      </c>
      <c r="E31" s="9" t="str">
        <f ca="1">+WORLDCUP!BD67</f>
        <v>Algeria</v>
      </c>
      <c r="F31" s="9" t="str">
        <f ca="1">+WORLDCUP!BD60</f>
        <v>Scotland</v>
      </c>
      <c r="G31" s="9" t="str">
        <f ca="1">+WORLDCUP!BD65</f>
        <v>Cape Verde</v>
      </c>
      <c r="H31" s="9" t="str">
        <f ca="1">+WORLDCUP!BD61</f>
        <v>Australia</v>
      </c>
      <c r="I31" s="9" t="str">
        <f ca="1">+WORLDCUP!BD66</f>
        <v>Norway</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Curaçao</v>
      </c>
      <c r="F32" s="9" t="str">
        <f ca="1">+WORLDCUP!BD61</f>
        <v>Australia</v>
      </c>
      <c r="G32" s="9" t="str">
        <f ca="1">+WORLDCUP!BD66</f>
        <v>Norway</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Curaçao</v>
      </c>
      <c r="F33" s="9" t="str">
        <f ca="1">+WORLDCUP!BD61</f>
        <v>Australia</v>
      </c>
      <c r="G33" s="9" t="str">
        <f ca="1">+WORLDCUP!BD65</f>
        <v>Cape Verde</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Norway</v>
      </c>
      <c r="F34" s="9" t="str">
        <f ca="1">+WORLDCUP!BD61</f>
        <v>Australia</v>
      </c>
      <c r="G34" s="9" t="str">
        <f ca="1">+WORLDCUP!BD65</f>
        <v>Cape Verde</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Curaçao</v>
      </c>
      <c r="F35" s="9" t="str">
        <f ca="1">+WORLDCUP!BD61</f>
        <v>Australia</v>
      </c>
      <c r="G35" s="9" t="str">
        <f ca="1">+WORLDCUP!BD65</f>
        <v>Cape Verde</v>
      </c>
      <c r="H35" s="9" t="str">
        <f ca="1">+WORLDCUP!BD63</f>
        <v>Sweden</v>
      </c>
      <c r="I35" s="9" t="str">
        <f ca="1">+WORLDCUP!BD69</f>
        <v>Ghana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Curaçao</v>
      </c>
      <c r="F36" s="9" t="str">
        <f ca="1">+WORLDCUP!BD61</f>
        <v>Australia</v>
      </c>
      <c r="G36" s="9" t="str">
        <f ca="1">+WORLDCUP!BD65</f>
        <v>Cape Verde</v>
      </c>
      <c r="H36" s="9" t="str">
        <f ca="1">+WORLDCUP!BD63</f>
        <v>Sweden</v>
      </c>
      <c r="I36" s="9" t="str">
        <f ca="1">+WORLDCUP!BD66</f>
        <v>Norway</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Curaçao</v>
      </c>
      <c r="F37" s="9" t="str">
        <f ca="1">+WORLDCUP!BD61</f>
        <v>Australia</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Curaçao</v>
      </c>
      <c r="F38" s="9" t="str">
        <f ca="1">+WORLDCUP!BD61</f>
        <v>Australia</v>
      </c>
      <c r="G38" s="9" t="str">
        <f ca="1">+WORLDCUP!BD66</f>
        <v>Norway</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Curaçao</v>
      </c>
      <c r="F39" s="9" t="str">
        <f ca="1">+WORLDCUP!BD61</f>
        <v>Australia</v>
      </c>
      <c r="G39" s="9" t="str">
        <f ca="1">+WORLDCUP!BD67</f>
        <v>Algeria</v>
      </c>
      <c r="H39" s="9" t="str">
        <f ca="1">+WORLDCUP!BD63</f>
        <v>Sweden</v>
      </c>
      <c r="I39" s="9" t="str">
        <f ca="1">+WORLDCUP!BD69</f>
        <v>Ghana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Curaçao</v>
      </c>
      <c r="F40" s="9" t="str">
        <f ca="1">+WORLDCUP!BD61</f>
        <v>Australia</v>
      </c>
      <c r="G40" s="9" t="str">
        <f ca="1">+WORLDCUP!BD67</f>
        <v>Algeria</v>
      </c>
      <c r="H40" s="9" t="str">
        <f ca="1">+WORLDCUP!BD63</f>
        <v>Sweden</v>
      </c>
      <c r="I40" s="9" t="str">
        <f ca="1">+WORLDCUP!BD66</f>
        <v>Norway</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Curaçao</v>
      </c>
      <c r="F41" s="9" t="str">
        <f ca="1">+WORLDCUP!BD61</f>
        <v>Australia</v>
      </c>
      <c r="G41" s="9" t="str">
        <f ca="1">+WORLDCUP!BD65</f>
        <v>Cape Verde</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Australia</v>
      </c>
      <c r="G42" s="9" t="str">
        <f ca="1">+WORLDCUP!BD65</f>
        <v>Cape Verde</v>
      </c>
      <c r="H42" s="9" t="str">
        <f ca="1">+WORLDCUP!BD63</f>
        <v>Sweden</v>
      </c>
      <c r="I42" s="9" t="str">
        <f ca="1">+WORLDCUP!BD69</f>
        <v>Ghana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Australia</v>
      </c>
      <c r="G43" s="9" t="str">
        <f ca="1">+WORLDCUP!BD65</f>
        <v>Cape Verde</v>
      </c>
      <c r="H43" s="9" t="str">
        <f ca="1">+WORLDCUP!BD63</f>
        <v>Sweden</v>
      </c>
      <c r="I43" s="9" t="str">
        <f ca="1">+WORLDCUP!BD62</f>
        <v>Curaçao</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Curaçao</v>
      </c>
      <c r="F44" s="9" t="str">
        <f ca="1">+WORLDCUP!BD61</f>
        <v>Australia</v>
      </c>
      <c r="G44" s="9" t="str">
        <f ca="1">+WORLDCUP!BD65</f>
        <v>Cape Verde</v>
      </c>
      <c r="H44" s="9" t="str">
        <f ca="1">+WORLDCUP!BD63</f>
        <v>Sweden</v>
      </c>
      <c r="I44" s="9" t="str">
        <f ca="1">+WORLDCUP!BD69</f>
        <v>Ghana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Curaçao</v>
      </c>
      <c r="F45" s="9" t="str">
        <f ca="1">+WORLDCUP!BD61</f>
        <v>Australia</v>
      </c>
      <c r="G45" s="9" t="str">
        <f ca="1">+WORLDCUP!BD65</f>
        <v>Cape Verde</v>
      </c>
      <c r="H45" s="9" t="str">
        <f ca="1">+WORLDCUP!BD63</f>
        <v>Sweden</v>
      </c>
      <c r="I45" s="9" t="str">
        <f ca="1">+WORLDCUP!BD66</f>
        <v>Norway</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Australia</v>
      </c>
      <c r="G46" s="9" t="str">
        <f ca="1">+WORLDCUP!BD65</f>
        <v>Cape Verde</v>
      </c>
      <c r="H46" s="9" t="str">
        <f ca="1">+WORLDCUP!BD63</f>
        <v>Sweden</v>
      </c>
      <c r="I46" s="9" t="str">
        <f ca="1">+WORLDCUP!BD62</f>
        <v>Curaçao</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Bosnia and Herzegovina</v>
      </c>
      <c r="F47" s="9" t="str">
        <f ca="1">+WORLDCUP!BD63</f>
        <v>Sweden</v>
      </c>
      <c r="G47" s="9" t="str">
        <f ca="1">+WORLDCUP!BD66</f>
        <v>Norway</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Algeria</v>
      </c>
      <c r="E48" s="9" t="str">
        <f ca="1">+WORLDCUP!BD66</f>
        <v>Norway</v>
      </c>
      <c r="F48" s="9" t="str">
        <f ca="1">+WORLDCUP!BD59</f>
        <v>Bosnia and Herzegovina</v>
      </c>
      <c r="G48" s="9" t="str">
        <f ca="1">+WORLDCUP!BD65</f>
        <v>Cape Verde</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Algeria</v>
      </c>
      <c r="E49" s="9" t="str">
        <f ca="1">+WORLDCUP!BD59</f>
        <v>Bosnia and Herzegovina</v>
      </c>
      <c r="F49" s="9" t="str">
        <f ca="1">+WORLDCUP!BD63</f>
        <v>Sweden</v>
      </c>
      <c r="G49" s="9" t="str">
        <f ca="1">+WORLDCUP!BD66</f>
        <v>Norway</v>
      </c>
      <c r="H49" s="9" t="str">
        <f ca="1">+WORLDCUP!BD65</f>
        <v>Cape Verde</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Algeria</v>
      </c>
      <c r="E50" s="9" t="str">
        <f ca="1">+WORLDCUP!BD59</f>
        <v>Bosnia and Herzegovina</v>
      </c>
      <c r="F50" s="9" t="str">
        <f ca="1">+WORLDCUP!BD63</f>
        <v>Sweden</v>
      </c>
      <c r="G50" s="9" t="str">
        <f ca="1">+WORLDCUP!BD66</f>
        <v>Norway</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Algeria</v>
      </c>
      <c r="E51" s="9" t="str">
        <f ca="1">+WORLDCUP!BD59</f>
        <v>Bosnia and Herzegovina</v>
      </c>
      <c r="F51" s="9" t="str">
        <f ca="1">+WORLDCUP!BD63</f>
        <v>Sweden</v>
      </c>
      <c r="G51" s="9" t="str">
        <f ca="1">+WORLDCUP!BD65</f>
        <v>Cape Verde</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Iran</v>
      </c>
      <c r="E52" s="9" t="str">
        <f ca="1">+WORLDCUP!BD59</f>
        <v>Bosnia and Herzegovina</v>
      </c>
      <c r="F52" s="9" t="str">
        <f ca="1">+WORLDCUP!BD63</f>
        <v>Sweden</v>
      </c>
      <c r="G52" s="9" t="str">
        <f ca="1">+WORLDCUP!BD66</f>
        <v>Norway</v>
      </c>
      <c r="H52" s="9" t="str">
        <f ca="1">+WORLDCUP!BD65</f>
        <v>Cape Verde</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Algeria</v>
      </c>
      <c r="E53" s="9" t="str">
        <f ca="1">+WORLDCUP!BD59</f>
        <v>Bosnia and Herzegovina</v>
      </c>
      <c r="F53" s="9" t="str">
        <f ca="1">+WORLDCUP!BD63</f>
        <v>Sweden</v>
      </c>
      <c r="G53" s="9" t="str">
        <f ca="1">+WORLDCUP!BD65</f>
        <v>Cape Verde</v>
      </c>
      <c r="H53" s="9" t="str">
        <f ca="1">+WORLDCUP!BD64</f>
        <v>Iran</v>
      </c>
      <c r="I53" s="9" t="str">
        <f ca="1">+WORLDCUP!BD69</f>
        <v>Ghana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Algeria</v>
      </c>
      <c r="E54" s="9" t="str">
        <f ca="1">+WORLDCUP!BD59</f>
        <v>Bosnia and Herzegovina</v>
      </c>
      <c r="F54" s="9" t="str">
        <f ca="1">+WORLDCUP!BD63</f>
        <v>Sweden</v>
      </c>
      <c r="G54" s="9" t="str">
        <f ca="1">+WORLDCUP!BD65</f>
        <v>Cape Verde</v>
      </c>
      <c r="H54" s="9" t="str">
        <f ca="1">+WORLDCUP!BD64</f>
        <v>Iran</v>
      </c>
      <c r="I54" s="9" t="str">
        <f ca="1">+WORLDCUP!BD66</f>
        <v>Norway</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Bosnia and Herzegovina</v>
      </c>
      <c r="F55" s="9" t="str">
        <f ca="1">+WORLDCUP!BD61</f>
        <v>Australia</v>
      </c>
      <c r="G55" s="9" t="str">
        <f ca="1">+WORLDCUP!BD66</f>
        <v>Norway</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Bosnia and Herzegovina</v>
      </c>
      <c r="F56" s="9" t="str">
        <f ca="1">+WORLDCUP!BD61</f>
        <v>Australia</v>
      </c>
      <c r="G56" s="9" t="str">
        <f ca="1">+WORLDCUP!BD66</f>
        <v>Norway</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Iran</v>
      </c>
      <c r="E57" s="9" t="str">
        <f ca="1">+WORLDCUP!BD59</f>
        <v>Bosnia and Herzegovina</v>
      </c>
      <c r="F57" s="9" t="str">
        <f ca="1">+WORLDCUP!BD61</f>
        <v>Australia</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Iran</v>
      </c>
      <c r="E58" s="9" t="str">
        <f ca="1">+WORLDCUP!BD59</f>
        <v>Bosnia and Herzegovina</v>
      </c>
      <c r="F58" s="9" t="str">
        <f ca="1">+WORLDCUP!BD61</f>
        <v>Australia</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Iran</v>
      </c>
      <c r="E59" s="9" t="str">
        <f ca="1">+WORLDCUP!BD59</f>
        <v>Bosnia and Herzegovina</v>
      </c>
      <c r="F59" s="9" t="str">
        <f ca="1">+WORLDCUP!BD61</f>
        <v>Australia</v>
      </c>
      <c r="G59" s="9" t="str">
        <f ca="1">+WORLDCUP!BD66</f>
        <v>Norway</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Iran</v>
      </c>
      <c r="E60" s="9" t="str">
        <f ca="1">+WORLDCUP!BD59</f>
        <v>Bosnia and Herzegovina</v>
      </c>
      <c r="F60" s="9" t="str">
        <f ca="1">+WORLDCUP!BD61</f>
        <v>Australia</v>
      </c>
      <c r="G60" s="9" t="str">
        <f ca="1">+WORLDCUP!BD67</f>
        <v>Algeria</v>
      </c>
      <c r="H60" s="9" t="str">
        <f ca="1">+WORLDCUP!BD63</f>
        <v>Sweden</v>
      </c>
      <c r="I60" s="9" t="str">
        <f ca="1">+WORLDCUP!BD69</f>
        <v>Ghana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Iran</v>
      </c>
      <c r="E61" s="9" t="str">
        <f ca="1">+WORLDCUP!BD59</f>
        <v>Bosnia and Herzegovina</v>
      </c>
      <c r="F61" s="9" t="str">
        <f ca="1">+WORLDCUP!BD61</f>
        <v>Australia</v>
      </c>
      <c r="G61" s="9" t="str">
        <f ca="1">+WORLDCUP!BD67</f>
        <v>Algeria</v>
      </c>
      <c r="H61" s="9" t="str">
        <f ca="1">+WORLDCUP!BD63</f>
        <v>Sweden</v>
      </c>
      <c r="I61" s="9" t="str">
        <f ca="1">+WORLDCUP!BD66</f>
        <v>Norway</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Algeria</v>
      </c>
      <c r="E62" s="9" t="str">
        <f ca="1">+WORLDCUP!BD59</f>
        <v>Bosnia and Herzegovina</v>
      </c>
      <c r="F62" s="9" t="str">
        <f ca="1">+WORLDCUP!BD61</f>
        <v>Australia</v>
      </c>
      <c r="G62" s="9" t="str">
        <f ca="1">+WORLDCUP!BD66</f>
        <v>Norway</v>
      </c>
      <c r="H62" s="9" t="str">
        <f ca="1">+WORLDCUP!BD65</f>
        <v>Cape Verde</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Algeria</v>
      </c>
      <c r="E63" s="9" t="str">
        <f ca="1">+WORLDCUP!BD59</f>
        <v>Bosnia and Herzegovina</v>
      </c>
      <c r="F63" s="9" t="str">
        <f ca="1">+WORLDCUP!BD61</f>
        <v>Australia</v>
      </c>
      <c r="G63" s="9" t="str">
        <f ca="1">+WORLDCUP!BD66</f>
        <v>Norway</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Algeria</v>
      </c>
      <c r="E64" s="9" t="str">
        <f ca="1">+WORLDCUP!BD59</f>
        <v>Bosnia and Herzegovina</v>
      </c>
      <c r="F64" s="9" t="str">
        <f ca="1">+WORLDCUP!BD61</f>
        <v>Australia</v>
      </c>
      <c r="G64" s="9" t="str">
        <f ca="1">+WORLDCUP!BD65</f>
        <v>Cape Verde</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Iran</v>
      </c>
      <c r="E65" s="9" t="str">
        <f ca="1">+WORLDCUP!BD59</f>
        <v>Bosnia and Herzegovina</v>
      </c>
      <c r="F65" s="9" t="str">
        <f ca="1">+WORLDCUP!BD61</f>
        <v>Australia</v>
      </c>
      <c r="G65" s="9" t="str">
        <f ca="1">+WORLDCUP!BD66</f>
        <v>Norway</v>
      </c>
      <c r="H65" s="9" t="str">
        <f ca="1">+WORLDCUP!BD65</f>
        <v>Cape Verde</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Algeria</v>
      </c>
      <c r="E66" s="9" t="str">
        <f ca="1">+WORLDCUP!BD59</f>
        <v>Bosnia and Herzegovina</v>
      </c>
      <c r="F66" s="9" t="str">
        <f ca="1">+WORLDCUP!BD61</f>
        <v>Australia</v>
      </c>
      <c r="G66" s="9" t="str">
        <f ca="1">+WORLDCUP!BD65</f>
        <v>Cape Verde</v>
      </c>
      <c r="H66" s="9" t="str">
        <f ca="1">+WORLDCUP!BD64</f>
        <v>Iran</v>
      </c>
      <c r="I66" s="9" t="str">
        <f ca="1">+WORLDCUP!BD69</f>
        <v>Ghana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Algeria</v>
      </c>
      <c r="E67" s="9" t="str">
        <f ca="1">+WORLDCUP!BD59</f>
        <v>Bosnia and Herzegovina</v>
      </c>
      <c r="F67" s="9" t="str">
        <f ca="1">+WORLDCUP!BD61</f>
        <v>Australia</v>
      </c>
      <c r="G67" s="9" t="str">
        <f ca="1">+WORLDCUP!BD65</f>
        <v>Cape Verde</v>
      </c>
      <c r="H67" s="9" t="str">
        <f ca="1">+WORLDCUP!BD64</f>
        <v>Iran</v>
      </c>
      <c r="I67" s="9" t="str">
        <f ca="1">+WORLDCUP!BD66</f>
        <v>Norway</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Algeria</v>
      </c>
      <c r="E68" s="9" t="str">
        <f ca="1">+WORLDCUP!BD59</f>
        <v>Bosnia and Herzegovina</v>
      </c>
      <c r="F68" s="9" t="str">
        <f ca="1">+WORLDCUP!BD61</f>
        <v>Australia</v>
      </c>
      <c r="G68" s="9" t="str">
        <f ca="1">+WORLDCUP!BD66</f>
        <v>Norway</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Algeria</v>
      </c>
      <c r="E69" s="9" t="str">
        <f ca="1">+WORLDCUP!BD59</f>
        <v>Bosnia and Herzegovina</v>
      </c>
      <c r="F69" s="9" t="str">
        <f ca="1">+WORLDCUP!BD61</f>
        <v>Australia</v>
      </c>
      <c r="G69" s="9" t="str">
        <f ca="1">+WORLDCUP!BD65</f>
        <v>Cape Verde</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Norway</v>
      </c>
      <c r="E70" s="9" t="str">
        <f ca="1">+WORLDCUP!BD59</f>
        <v>Bosnia and Herzegovina</v>
      </c>
      <c r="F70" s="9" t="str">
        <f ca="1">+WORLDCUP!BD61</f>
        <v>Australia</v>
      </c>
      <c r="G70" s="9" t="str">
        <f ca="1">+WORLDCUP!BD65</f>
        <v>Cape Verde</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Algeria</v>
      </c>
      <c r="E71" s="9" t="str">
        <f ca="1">+WORLDCUP!BD59</f>
        <v>Bosnia and Herzegovina</v>
      </c>
      <c r="F71" s="9" t="str">
        <f ca="1">+WORLDCUP!BD61</f>
        <v>Australia</v>
      </c>
      <c r="G71" s="9" t="str">
        <f ca="1">+WORLDCUP!BD65</f>
        <v>Cape Verde</v>
      </c>
      <c r="H71" s="9" t="str">
        <f ca="1">+WORLDCUP!BD63</f>
        <v>Sweden</v>
      </c>
      <c r="I71" s="9" t="str">
        <f ca="1">+WORLDCUP!BD69</f>
        <v>Ghana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Algeria</v>
      </c>
      <c r="E72" s="9" t="str">
        <f ca="1">+WORLDCUP!BD59</f>
        <v>Bosnia and Herzegovina</v>
      </c>
      <c r="F72" s="9" t="str">
        <f ca="1">+WORLDCUP!BD61</f>
        <v>Australia</v>
      </c>
      <c r="G72" s="9" t="str">
        <f ca="1">+WORLDCUP!BD65</f>
        <v>Cape Verde</v>
      </c>
      <c r="H72" s="9" t="str">
        <f ca="1">+WORLDCUP!BD63</f>
        <v>Sweden</v>
      </c>
      <c r="I72" s="9" t="str">
        <f ca="1">+WORLDCUP!BD66</f>
        <v>Norway</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Iran</v>
      </c>
      <c r="E73" s="9" t="str">
        <f ca="1">+WORLDCUP!BD59</f>
        <v>Bosnia and Herzegovina</v>
      </c>
      <c r="F73" s="9" t="str">
        <f ca="1">+WORLDCUP!BD61</f>
        <v>Australia</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Iran</v>
      </c>
      <c r="E74" s="9" t="str">
        <f ca="1">+WORLDCUP!BD59</f>
        <v>Bosnia and Herzegovina</v>
      </c>
      <c r="F74" s="9" t="str">
        <f ca="1">+WORLDCUP!BD61</f>
        <v>Australia</v>
      </c>
      <c r="G74" s="9" t="str">
        <f ca="1">+WORLDCUP!BD66</f>
        <v>Norway</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Iran</v>
      </c>
      <c r="E75" s="9" t="str">
        <f ca="1">+WORLDCUP!BD59</f>
        <v>Bosnia and Herzegovina</v>
      </c>
      <c r="F75" s="9" t="str">
        <f ca="1">+WORLDCUP!BD61</f>
        <v>Australia</v>
      </c>
      <c r="G75" s="9" t="str">
        <f ca="1">+WORLDCUP!BD67</f>
        <v>Algeria</v>
      </c>
      <c r="H75" s="9" t="str">
        <f ca="1">+WORLDCUP!BD63</f>
        <v>Sweden</v>
      </c>
      <c r="I75" s="9" t="str">
        <f ca="1">+WORLDCUP!BD69</f>
        <v>Ghana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Iran</v>
      </c>
      <c r="E76" s="9" t="str">
        <f ca="1">+WORLDCUP!BD59</f>
        <v>Bosnia and Herzegovina</v>
      </c>
      <c r="F76" s="9" t="str">
        <f ca="1">+WORLDCUP!BD61</f>
        <v>Australia</v>
      </c>
      <c r="G76" s="9" t="str">
        <f ca="1">+WORLDCUP!BD67</f>
        <v>Algeria</v>
      </c>
      <c r="H76" s="9" t="str">
        <f ca="1">+WORLDCUP!BD63</f>
        <v>Sweden</v>
      </c>
      <c r="I76" s="9" t="str">
        <f ca="1">+WORLDCUP!BD66</f>
        <v>Norway</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Iran</v>
      </c>
      <c r="E77" s="9" t="str">
        <f ca="1">+WORLDCUP!BD59</f>
        <v>Bosnia and Herzegovina</v>
      </c>
      <c r="F77" s="9" t="str">
        <f ca="1">+WORLDCUP!BD61</f>
        <v>Australia</v>
      </c>
      <c r="G77" s="9" t="str">
        <f ca="1">+WORLDCUP!BD65</f>
        <v>Cape Verde</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Iran</v>
      </c>
      <c r="E78" s="9" t="str">
        <f ca="1">+WORLDCUP!BD59</f>
        <v>Bosnia and Herzegovina</v>
      </c>
      <c r="F78" s="9" t="str">
        <f ca="1">+WORLDCUP!BD61</f>
        <v>Australia</v>
      </c>
      <c r="G78" s="9" t="str">
        <f ca="1">+WORLDCUP!BD67</f>
        <v>Algeria</v>
      </c>
      <c r="H78" s="9" t="str">
        <f ca="1">+WORLDCUP!BD63</f>
        <v>Sweden</v>
      </c>
      <c r="I78" s="9" t="str">
        <f ca="1">+WORLDCUP!BD69</f>
        <v>Ghana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Iran</v>
      </c>
      <c r="E79" s="9" t="str">
        <f ca="1">+WORLDCUP!BD59</f>
        <v>Bosnia and Herzegovina</v>
      </c>
      <c r="F79" s="9" t="str">
        <f ca="1">+WORLDCUP!BD61</f>
        <v>Australia</v>
      </c>
      <c r="G79" s="9" t="str">
        <f ca="1">+WORLDCUP!BD67</f>
        <v>Algeria</v>
      </c>
      <c r="H79" s="9" t="str">
        <f ca="1">+WORLDCUP!BD63</f>
        <v>Sweden</v>
      </c>
      <c r="I79" s="9" t="str">
        <f ca="1">+WORLDCUP!BD62</f>
        <v>Curaçao</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Iran</v>
      </c>
      <c r="E80" s="9" t="str">
        <f ca="1">+WORLDCUP!BD59</f>
        <v>Bosnia and Herzegovina</v>
      </c>
      <c r="F80" s="9" t="str">
        <f ca="1">+WORLDCUP!BD61</f>
        <v>Australia</v>
      </c>
      <c r="G80" s="9" t="str">
        <f ca="1">+WORLDCUP!BD65</f>
        <v>Cape Verde</v>
      </c>
      <c r="H80" s="9" t="str">
        <f ca="1">+WORLDCUP!BD63</f>
        <v>Sweden</v>
      </c>
      <c r="I80" s="9" t="str">
        <f ca="1">+WORLDCUP!BD69</f>
        <v>Ghana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Iran</v>
      </c>
      <c r="E81" s="9" t="str">
        <f ca="1">+WORLDCUP!BD59</f>
        <v>Bosnia and Herzegovina</v>
      </c>
      <c r="F81" s="9" t="str">
        <f ca="1">+WORLDCUP!BD61</f>
        <v>Australia</v>
      </c>
      <c r="G81" s="9" t="str">
        <f ca="1">+WORLDCUP!BD65</f>
        <v>Cape Verde</v>
      </c>
      <c r="H81" s="9" t="str">
        <f ca="1">+WORLDCUP!BD63</f>
        <v>Sweden</v>
      </c>
      <c r="I81" s="9" t="str">
        <f ca="1">+WORLDCUP!BD66</f>
        <v>Norway</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Iran</v>
      </c>
      <c r="E82" s="9" t="str">
        <f ca="1">+WORLDCUP!BD59</f>
        <v>Bosnia and Herzegovina</v>
      </c>
      <c r="F82" s="9" t="str">
        <f ca="1">+WORLDCUP!BD61</f>
        <v>Australia</v>
      </c>
      <c r="G82" s="9" t="str">
        <f ca="1">+WORLDCUP!BD67</f>
        <v>Algeria</v>
      </c>
      <c r="H82" s="9" t="str">
        <f ca="1">+WORLDCUP!BD63</f>
        <v>Sweden</v>
      </c>
      <c r="I82" s="9" t="str">
        <f ca="1">+WORLDCUP!BD62</f>
        <v>Curaçao</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Norway</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Norway</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Iran</v>
      </c>
      <c r="E87" s="9" t="str">
        <f ca="1">+WORLDCUP!BD59</f>
        <v>Bosnia and Herzegovina</v>
      </c>
      <c r="F87" s="9" t="str">
        <f ca="1">+WORLDCUP!BD60</f>
        <v>Scotland</v>
      </c>
      <c r="G87" s="9" t="str">
        <f ca="1">+WORLDCUP!BD66</f>
        <v>Norway</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Norway</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Algeria</v>
      </c>
      <c r="E90" s="9" t="str">
        <f ca="1">+WORLDCUP!BD59</f>
        <v>Bosnia and Herzegovina</v>
      </c>
      <c r="F90" s="9" t="str">
        <f ca="1">+WORLDCUP!BD60</f>
        <v>Scotland</v>
      </c>
      <c r="G90" s="9" t="str">
        <f ca="1">+WORLDCUP!BD66</f>
        <v>Norway</v>
      </c>
      <c r="H90" s="9" t="str">
        <f ca="1">+WORLDCUP!BD65</f>
        <v>Cape Verde</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Algeria</v>
      </c>
      <c r="E91" s="9" t="str">
        <f ca="1">+WORLDCUP!BD59</f>
        <v>Bosnia and Herzegovina</v>
      </c>
      <c r="F91" s="9" t="str">
        <f ca="1">+WORLDCUP!BD60</f>
        <v>Scotland</v>
      </c>
      <c r="G91" s="9" t="str">
        <f ca="1">+WORLDCUP!BD66</f>
        <v>Norway</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Algeria</v>
      </c>
      <c r="E92" s="9" t="str">
        <f ca="1">+WORLDCUP!BD59</f>
        <v>Bosnia and Herzegovina</v>
      </c>
      <c r="F92" s="9" t="str">
        <f ca="1">+WORLDCUP!BD60</f>
        <v>Scotland</v>
      </c>
      <c r="G92" s="9" t="str">
        <f ca="1">+WORLDCUP!BD65</f>
        <v>Cape Verde</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Iran</v>
      </c>
      <c r="E93" s="9" t="str">
        <f ca="1">+WORLDCUP!BD59</f>
        <v>Bosnia and Herzegovina</v>
      </c>
      <c r="F93" s="9" t="str">
        <f ca="1">+WORLDCUP!BD60</f>
        <v>Scotland</v>
      </c>
      <c r="G93" s="9" t="str">
        <f ca="1">+WORLDCUP!BD66</f>
        <v>Norway</v>
      </c>
      <c r="H93" s="9" t="str">
        <f ca="1">+WORLDCUP!BD65</f>
        <v>Cape Verde</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Algeria</v>
      </c>
      <c r="E94" s="9" t="str">
        <f ca="1">+WORLDCUP!BD59</f>
        <v>Bosnia and Herzegovina</v>
      </c>
      <c r="F94" s="9" t="str">
        <f ca="1">+WORLDCUP!BD60</f>
        <v>Scotland</v>
      </c>
      <c r="G94" s="9" t="str">
        <f ca="1">+WORLDCUP!BD65</f>
        <v>Cape Verde</v>
      </c>
      <c r="H94" s="9" t="str">
        <f ca="1">+WORLDCUP!BD64</f>
        <v>Iran</v>
      </c>
      <c r="I94" s="9" t="str">
        <f ca="1">+WORLDCUP!BD69</f>
        <v>Ghana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Algeria</v>
      </c>
      <c r="E95" s="9" t="str">
        <f ca="1">+WORLDCUP!BD59</f>
        <v>Bosnia and Herzegovina</v>
      </c>
      <c r="F95" s="9" t="str">
        <f ca="1">+WORLDCUP!BD60</f>
        <v>Scotland</v>
      </c>
      <c r="G95" s="9" t="str">
        <f ca="1">+WORLDCUP!BD65</f>
        <v>Cape Verde</v>
      </c>
      <c r="H95" s="9" t="str">
        <f ca="1">+WORLDCUP!BD64</f>
        <v>Iran</v>
      </c>
      <c r="I95" s="9" t="str">
        <f ca="1">+WORLDCUP!BD66</f>
        <v>Norway</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Algeria</v>
      </c>
      <c r="E96" s="9" t="str">
        <f ca="1">+WORLDCUP!BD59</f>
        <v>Bosnia and Herzegovina</v>
      </c>
      <c r="F96" s="9" t="str">
        <f ca="1">+WORLDCUP!BD60</f>
        <v>Scotland</v>
      </c>
      <c r="G96" s="9" t="str">
        <f ca="1">+WORLDCUP!BD66</f>
        <v>Norway</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Algeria</v>
      </c>
      <c r="E97" s="9" t="str">
        <f ca="1">+WORLDCUP!BD59</f>
        <v>Bosnia and Herzegovina</v>
      </c>
      <c r="F97" s="9" t="str">
        <f ca="1">+WORLDCUP!BD60</f>
        <v>Scotland</v>
      </c>
      <c r="G97" s="9" t="str">
        <f ca="1">+WORLDCUP!BD65</f>
        <v>Cape Verde</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Norway</v>
      </c>
      <c r="E98" s="9" t="str">
        <f ca="1">+WORLDCUP!BD59</f>
        <v>Bosnia and Herzegovina</v>
      </c>
      <c r="F98" s="9" t="str">
        <f ca="1">+WORLDCUP!BD60</f>
        <v>Scotland</v>
      </c>
      <c r="G98" s="9" t="str">
        <f ca="1">+WORLDCUP!BD65</f>
        <v>Cape Verde</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Algeria</v>
      </c>
      <c r="E99" s="9" t="str">
        <f ca="1">+WORLDCUP!BD59</f>
        <v>Bosnia and Herzegovina</v>
      </c>
      <c r="F99" s="9" t="str">
        <f ca="1">+WORLDCUP!BD60</f>
        <v>Scotland</v>
      </c>
      <c r="G99" s="9" t="str">
        <f ca="1">+WORLDCUP!BD65</f>
        <v>Cape Verde</v>
      </c>
      <c r="H99" s="9" t="str">
        <f ca="1">+WORLDCUP!BD63</f>
        <v>Sweden</v>
      </c>
      <c r="I99" s="9" t="str">
        <f ca="1">+WORLDCUP!BD69</f>
        <v>Ghana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Algeria</v>
      </c>
      <c r="E100" s="9" t="str">
        <f ca="1">+WORLDCUP!BD59</f>
        <v>Bosnia and Herzegovina</v>
      </c>
      <c r="F100" s="9" t="str">
        <f ca="1">+WORLDCUP!BD60</f>
        <v>Scotland</v>
      </c>
      <c r="G100" s="9" t="str">
        <f ca="1">+WORLDCUP!BD65</f>
        <v>Cape Verde</v>
      </c>
      <c r="H100" s="9" t="str">
        <f ca="1">+WORLDCUP!BD63</f>
        <v>Sweden</v>
      </c>
      <c r="I100" s="9" t="str">
        <f ca="1">+WORLDCUP!BD66</f>
        <v>Norway</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1</v>
      </c>
      <c r="C101" s="9" t="str">
        <f ca="1">+WORLDCUP!BD62</f>
        <v>Curaçao</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Iran</v>
      </c>
      <c r="E102" s="9" t="str">
        <f ca="1">+WORLDCUP!BD59</f>
        <v>Bosnia and Herzegovina</v>
      </c>
      <c r="F102" s="9" t="str">
        <f ca="1">+WORLDCUP!BD60</f>
        <v>Scotland</v>
      </c>
      <c r="G102" s="9" t="str">
        <f ca="1">+WORLDCUP!BD66</f>
        <v>Norway</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Norway</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Iran</v>
      </c>
      <c r="E105" s="9" t="str">
        <f ca="1">+WORLDCUP!BD59</f>
        <v>Bosnia and Herzegovina</v>
      </c>
      <c r="F105" s="9" t="str">
        <f ca="1">+WORLDCUP!BD60</f>
        <v>Scotland</v>
      </c>
      <c r="G105" s="9" t="str">
        <f ca="1">+WORLDCUP!BD65</f>
        <v>Cape Verde</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Curaçao</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Iran</v>
      </c>
      <c r="E108" s="9" t="str">
        <f ca="1">+WORLDCUP!BD59</f>
        <v>Bosnia and Herzegovina</v>
      </c>
      <c r="F108" s="9" t="str">
        <f ca="1">+WORLDCUP!BD60</f>
        <v>Scotland</v>
      </c>
      <c r="G108" s="9" t="str">
        <f ca="1">+WORLDCUP!BD65</f>
        <v>Cape Verde</v>
      </c>
      <c r="H108" s="9" t="str">
        <f ca="1">+WORLDCUP!BD63</f>
        <v>Sweden</v>
      </c>
      <c r="I108" s="9" t="str">
        <f ca="1">+WORLDCUP!BD69</f>
        <v>Ghana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Iran</v>
      </c>
      <c r="E109" s="9" t="str">
        <f ca="1">+WORLDCUP!BD59</f>
        <v>Bosnia and Herzegovina</v>
      </c>
      <c r="F109" s="9" t="str">
        <f ca="1">+WORLDCUP!BD60</f>
        <v>Scotland</v>
      </c>
      <c r="G109" s="9" t="str">
        <f ca="1">+WORLDCUP!BD65</f>
        <v>Cape Verde</v>
      </c>
      <c r="H109" s="9" t="str">
        <f ca="1">+WORLDCUP!BD63</f>
        <v>Sweden</v>
      </c>
      <c r="I109" s="9" t="str">
        <f ca="1">+WORLDCUP!BD66</f>
        <v>Norway</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Curaçao</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Norway</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Iran</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Iran</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Iran</v>
      </c>
      <c r="E114" s="9" t="str">
        <f ca="1">+WORLDCUP!BD59</f>
        <v>Bosnia and Herzegovina</v>
      </c>
      <c r="F114" s="9" t="str">
        <f ca="1">+WORLDCUP!BD60</f>
        <v>Scotland</v>
      </c>
      <c r="G114" s="9" t="str">
        <f ca="1">+WORLDCUP!BD66</f>
        <v>Norway</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Iran</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Iran</v>
      </c>
      <c r="E116" s="9" t="str">
        <f ca="1">+WORLDCUP!BD59</f>
        <v>Bosnia and Herzegovina</v>
      </c>
      <c r="F116" s="9" t="str">
        <f ca="1">+WORLDCUP!BD60</f>
        <v>Scotland</v>
      </c>
      <c r="G116" s="9" t="str">
        <f ca="1">+WORLDCUP!BD67</f>
        <v>Algeria</v>
      </c>
      <c r="H116" s="9" t="str">
        <f ca="1">+WORLDCUP!BD61</f>
        <v>Australia</v>
      </c>
      <c r="I116" s="9" t="str">
        <f ca="1">+WORLDCUP!BD66</f>
        <v>Norway</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Norway</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Cape Verde</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Australia</v>
      </c>
      <c r="G119" s="9" t="str">
        <f ca="1">+WORLDCUP!BD65</f>
        <v>Cape Verde</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Cape Verde</v>
      </c>
      <c r="H120" s="9" t="str">
        <f ca="1">+WORLDCUP!BD63</f>
        <v>Sweden</v>
      </c>
      <c r="I120" s="9" t="str">
        <f ca="1">+WORLDCUP!BD69</f>
        <v>Ghana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Cape Verde</v>
      </c>
      <c r="H121" s="9" t="str">
        <f ca="1">+WORLDCUP!BD63</f>
        <v>Sweden</v>
      </c>
      <c r="I121" s="9" t="str">
        <f ca="1">+WORLDCUP!BD66</f>
        <v>Norway</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Australia</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Australia</v>
      </c>
      <c r="G123" s="9" t="str">
        <f ca="1">+WORLDCUP!BD66</f>
        <v>Norway</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Australia</v>
      </c>
      <c r="G124" s="9" t="str">
        <f ca="1">+WORLDCUP!BD67</f>
        <v>Algeria</v>
      </c>
      <c r="H124" s="9" t="str">
        <f ca="1">+WORLDCUP!BD63</f>
        <v>Sweden</v>
      </c>
      <c r="I124" s="9" t="str">
        <f ca="1">+WORLDCUP!BD69</f>
        <v>Ghana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Australia</v>
      </c>
      <c r="G125" s="9" t="str">
        <f ca="1">+WORLDCUP!BD67</f>
        <v>Algeria</v>
      </c>
      <c r="H125" s="9" t="str">
        <f ca="1">+WORLDCUP!BD63</f>
        <v>Sweden</v>
      </c>
      <c r="I125" s="9" t="str">
        <f ca="1">+WORLDCUP!BD66</f>
        <v>Norway</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Australia</v>
      </c>
      <c r="G126" s="9" t="str">
        <f ca="1">+WORLDCUP!BD65</f>
        <v>Cape Verde</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Australia</v>
      </c>
      <c r="G127" s="9" t="str">
        <f ca="1">+WORLDCUP!BD65</f>
        <v>Cape Verde</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Australia</v>
      </c>
      <c r="G129" s="9" t="str">
        <f ca="1">+WORLDCUP!BD65</f>
        <v>Cape Verde</v>
      </c>
      <c r="H129" s="9" t="str">
        <f ca="1">+WORLDCUP!BD63</f>
        <v>Sweden</v>
      </c>
      <c r="I129" s="9" t="str">
        <f ca="1">+WORLDCUP!BD69</f>
        <v>Ghana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Australia</v>
      </c>
      <c r="G130" s="9" t="str">
        <f ca="1">+WORLDCUP!BD65</f>
        <v>Cape Verde</v>
      </c>
      <c r="H130" s="9" t="str">
        <f ca="1">+WORLDCUP!BD63</f>
        <v>Sweden</v>
      </c>
      <c r="I130" s="9" t="str">
        <f ca="1">+WORLDCUP!BD66</f>
        <v>Norway</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Australia</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Algeria</v>
      </c>
      <c r="E132" s="9" t="str">
        <f ca="1">+WORLDCUP!BD59</f>
        <v>Bosnia and Herzegovina</v>
      </c>
      <c r="F132" s="9" t="str">
        <f ca="1">+WORLDCUP!BD60</f>
        <v>Scotland</v>
      </c>
      <c r="G132" s="9" t="str">
        <f ca="1">+WORLDCUP!BD66</f>
        <v>Norway</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Algeria</v>
      </c>
      <c r="E133" s="9" t="str">
        <f ca="1">+WORLDCUP!BD59</f>
        <v>Bosnia and Herzegovina</v>
      </c>
      <c r="F133" s="9" t="str">
        <f ca="1">+WORLDCUP!BD60</f>
        <v>Scotland</v>
      </c>
      <c r="G133" s="9" t="str">
        <f ca="1">+WORLDCUP!BD65</f>
        <v>Cape Verde</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Norway</v>
      </c>
      <c r="E134" s="9" t="str">
        <f ca="1">+WORLDCUP!BD59</f>
        <v>Bosnia and Herzegovina</v>
      </c>
      <c r="F134" s="9" t="str">
        <f ca="1">+WORLDCUP!BD60</f>
        <v>Scotland</v>
      </c>
      <c r="G134" s="9" t="str">
        <f ca="1">+WORLDCUP!BD65</f>
        <v>Cape Verde</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Algeria</v>
      </c>
      <c r="E135" s="9" t="str">
        <f ca="1">+WORLDCUP!BD59</f>
        <v>Bosnia and Herzegovina</v>
      </c>
      <c r="F135" s="9" t="str">
        <f ca="1">+WORLDCUP!BD60</f>
        <v>Scotland</v>
      </c>
      <c r="G135" s="9" t="str">
        <f ca="1">+WORLDCUP!BD65</f>
        <v>Cape Verde</v>
      </c>
      <c r="H135" s="9" t="str">
        <f ca="1">+WORLDCUP!BD61</f>
        <v>Australia</v>
      </c>
      <c r="I135" s="9" t="str">
        <f ca="1">+WORLDCUP!BD69</f>
        <v>Ghana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Algeria</v>
      </c>
      <c r="E136" s="9" t="str">
        <f ca="1">+WORLDCUP!BD59</f>
        <v>Bosnia and Herzegovina</v>
      </c>
      <c r="F136" s="9" t="str">
        <f ca="1">+WORLDCUP!BD60</f>
        <v>Scotland</v>
      </c>
      <c r="G136" s="9" t="str">
        <f ca="1">+WORLDCUP!BD65</f>
        <v>Cape Verde</v>
      </c>
      <c r="H136" s="9" t="str">
        <f ca="1">+WORLDCUP!BD61</f>
        <v>Australia</v>
      </c>
      <c r="I136" s="9" t="str">
        <f ca="1">+WORLDCUP!BD66</f>
        <v>Norway</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Iran</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Iran</v>
      </c>
      <c r="E138" s="9" t="str">
        <f ca="1">+WORLDCUP!BD59</f>
        <v>Bosnia and Herzegovina</v>
      </c>
      <c r="F138" s="9" t="str">
        <f ca="1">+WORLDCUP!BD60</f>
        <v>Scotland</v>
      </c>
      <c r="G138" s="9" t="str">
        <f ca="1">+WORLDCUP!BD66</f>
        <v>Norway</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Iran</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Iran</v>
      </c>
      <c r="E140" s="9" t="str">
        <f ca="1">+WORLDCUP!BD59</f>
        <v>Bosnia and Herzegovina</v>
      </c>
      <c r="F140" s="9" t="str">
        <f ca="1">+WORLDCUP!BD60</f>
        <v>Scotland</v>
      </c>
      <c r="G140" s="9" t="str">
        <f ca="1">+WORLDCUP!BD67</f>
        <v>Algeria</v>
      </c>
      <c r="H140" s="9" t="str">
        <f ca="1">+WORLDCUP!BD61</f>
        <v>Australia</v>
      </c>
      <c r="I140" s="9" t="str">
        <f ca="1">+WORLDCUP!BD66</f>
        <v>Norway</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Iran</v>
      </c>
      <c r="E141" s="9" t="str">
        <f ca="1">+WORLDCUP!BD59</f>
        <v>Bosnia and Herzegovina</v>
      </c>
      <c r="F141" s="9" t="str">
        <f ca="1">+WORLDCUP!BD60</f>
        <v>Scotland</v>
      </c>
      <c r="G141" s="9" t="str">
        <f ca="1">+WORLDCUP!BD65</f>
        <v>Cape Verde</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Iran</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Iran</v>
      </c>
      <c r="E143" s="9" t="str">
        <f ca="1">+WORLDCUP!BD59</f>
        <v>Bosnia and Herzegovina</v>
      </c>
      <c r="F143" s="9" t="str">
        <f ca="1">+WORLDCUP!BD60</f>
        <v>Scotland</v>
      </c>
      <c r="G143" s="9" t="str">
        <f ca="1">+WORLDCUP!BD67</f>
        <v>Algeria</v>
      </c>
      <c r="H143" s="9" t="str">
        <f ca="1">+WORLDCUP!BD61</f>
        <v>Australia</v>
      </c>
      <c r="I143" s="9" t="str">
        <f ca="1">+WORLDCUP!BD62</f>
        <v>Curaçao</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Iran</v>
      </c>
      <c r="E144" s="9" t="str">
        <f ca="1">+WORLDCUP!BD59</f>
        <v>Bosnia and Herzegovina</v>
      </c>
      <c r="F144" s="9" t="str">
        <f ca="1">+WORLDCUP!BD60</f>
        <v>Scotland</v>
      </c>
      <c r="G144" s="9" t="str">
        <f ca="1">+WORLDCUP!BD65</f>
        <v>Cape Verde</v>
      </c>
      <c r="H144" s="9" t="str">
        <f ca="1">+WORLDCUP!BD61</f>
        <v>Australia</v>
      </c>
      <c r="I144" s="9" t="str">
        <f ca="1">+WORLDCUP!BD69</f>
        <v>Ghana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Iran</v>
      </c>
      <c r="E145" s="9" t="str">
        <f ca="1">+WORLDCUP!BD59</f>
        <v>Bosnia and Herzegovina</v>
      </c>
      <c r="F145" s="9" t="str">
        <f ca="1">+WORLDCUP!BD60</f>
        <v>Scotland</v>
      </c>
      <c r="G145" s="9" t="str">
        <f ca="1">+WORLDCUP!BD65</f>
        <v>Cape Verde</v>
      </c>
      <c r="H145" s="9" t="str">
        <f ca="1">+WORLDCUP!BD61</f>
        <v>Australia</v>
      </c>
      <c r="I145" s="9" t="str">
        <f ca="1">+WORLDCUP!BD66</f>
        <v>Norway</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Iran</v>
      </c>
      <c r="E146" s="9" t="str">
        <f ca="1">+WORLDCUP!BD59</f>
        <v>Bosnia and Herzegovina</v>
      </c>
      <c r="F146" s="9" t="str">
        <f ca="1">+WORLDCUP!BD60</f>
        <v>Scotland</v>
      </c>
      <c r="G146" s="9" t="str">
        <f ca="1">+WORLDCUP!BD67</f>
        <v>Algeria</v>
      </c>
      <c r="H146" s="9" t="str">
        <f ca="1">+WORLDCUP!BD61</f>
        <v>Australia</v>
      </c>
      <c r="I146" s="9" t="str">
        <f ca="1">+WORLDCUP!BD62</f>
        <v>Curaçao</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Curaçao</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Bosnia and Herzegovina</v>
      </c>
      <c r="F148" s="9" t="str">
        <f ca="1">+WORLDCUP!BD61</f>
        <v>Australia</v>
      </c>
      <c r="G148" s="9" t="str">
        <f ca="1">+WORLDCUP!BD66</f>
        <v>Norway</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Curaçao</v>
      </c>
      <c r="H149" s="9" t="str">
        <f ca="1">+WORLDCUP!BD63</f>
        <v>Sweden</v>
      </c>
      <c r="I149" s="9" t="str">
        <f ca="1">+WORLDCUP!BD69</f>
        <v>Ghana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Curaçao</v>
      </c>
      <c r="H150" s="9" t="str">
        <f ca="1">+WORLDCUP!BD63</f>
        <v>Sweden</v>
      </c>
      <c r="I150" s="9" t="str">
        <f ca="1">+WORLDCUP!BD66</f>
        <v>Norway</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Bosnia and Herzegovina</v>
      </c>
      <c r="F151" s="9" t="str">
        <f ca="1">+WORLDCUP!BD61</f>
        <v>Australia</v>
      </c>
      <c r="G151" s="9" t="str">
        <f ca="1">+WORLDCUP!BD65</f>
        <v>Cape Verde</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Cape Verde</v>
      </c>
      <c r="H152" s="9" t="str">
        <f ca="1">+WORLDCUP!BD63</f>
        <v>Sweden</v>
      </c>
      <c r="I152" s="9" t="str">
        <f ca="1">+WORLDCUP!BD69</f>
        <v>Ghana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Cape Verde</v>
      </c>
      <c r="H153" s="9" t="str">
        <f ca="1">+WORLDCUP!BD63</f>
        <v>Sweden</v>
      </c>
      <c r="I153" s="9" t="str">
        <f ca="1">+WORLDCUP!BD62</f>
        <v>Curaçao</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Bosnia and Herzegovina</v>
      </c>
      <c r="F154" s="9" t="str">
        <f ca="1">+WORLDCUP!BD61</f>
        <v>Australia</v>
      </c>
      <c r="G154" s="9" t="str">
        <f ca="1">+WORLDCUP!BD65</f>
        <v>Cape Verde</v>
      </c>
      <c r="H154" s="9" t="str">
        <f ca="1">+WORLDCUP!BD63</f>
        <v>Sweden</v>
      </c>
      <c r="I154" s="9" t="str">
        <f ca="1">+WORLDCUP!BD69</f>
        <v>Ghana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Bosnia and Herzegovina</v>
      </c>
      <c r="F155" s="9" t="str">
        <f ca="1">+WORLDCUP!BD61</f>
        <v>Australia</v>
      </c>
      <c r="G155" s="9" t="str">
        <f ca="1">+WORLDCUP!BD65</f>
        <v>Cape Verde</v>
      </c>
      <c r="H155" s="9" t="str">
        <f ca="1">+WORLDCUP!BD63</f>
        <v>Sweden</v>
      </c>
      <c r="I155" s="9" t="str">
        <f ca="1">+WORLDCUP!BD66</f>
        <v>Norway</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Cape Verde</v>
      </c>
      <c r="H156" s="9" t="str">
        <f ca="1">+WORLDCUP!BD63</f>
        <v>Sweden</v>
      </c>
      <c r="I156" s="9" t="str">
        <f ca="1">+WORLDCUP!BD62</f>
        <v>Curaçao</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Australia</v>
      </c>
      <c r="G157" s="9" t="str">
        <f ca="1">+WORLDCUP!BD62</f>
        <v>Curaçao</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Australia</v>
      </c>
      <c r="G158" s="9" t="str">
        <f ca="1">+WORLDCUP!BD67</f>
        <v>Algeria</v>
      </c>
      <c r="H158" s="9" t="str">
        <f ca="1">+WORLDCUP!BD63</f>
        <v>Sweden</v>
      </c>
      <c r="I158" s="9" t="str">
        <f ca="1">+WORLDCUP!BD69</f>
        <v>Ghana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Australia</v>
      </c>
      <c r="G159" s="9" t="str">
        <f ca="1">+WORLDCUP!BD67</f>
        <v>Algeria</v>
      </c>
      <c r="H159" s="9" t="str">
        <f ca="1">+WORLDCUP!BD63</f>
        <v>Sweden</v>
      </c>
      <c r="I159" s="9" t="str">
        <f ca="1">+WORLDCUP!BD62</f>
        <v>Curaçao</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Australia</v>
      </c>
      <c r="G160" s="9" t="str">
        <f ca="1">+WORLDCUP!BD62</f>
        <v>Curaçao</v>
      </c>
      <c r="H160" s="9" t="str">
        <f ca="1">+WORLDCUP!BD63</f>
        <v>Sweden</v>
      </c>
      <c r="I160" s="9" t="str">
        <f ca="1">+WORLDCUP!BD69</f>
        <v>Ghana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Australia</v>
      </c>
      <c r="G161" s="9" t="str">
        <f ca="1">+WORLDCUP!BD62</f>
        <v>Curaçao</v>
      </c>
      <c r="H161" s="9" t="str">
        <f ca="1">+WORLDCUP!BD63</f>
        <v>Sweden</v>
      </c>
      <c r="I161" s="9" t="str">
        <f ca="1">+WORLDCUP!BD66</f>
        <v>Norway</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Australia</v>
      </c>
      <c r="G162" s="9" t="str">
        <f ca="1">+WORLDCUP!BD67</f>
        <v>Algeria</v>
      </c>
      <c r="H162" s="9" t="str">
        <f ca="1">+WORLDCUP!BD63</f>
        <v>Sweden</v>
      </c>
      <c r="I162" s="9" t="str">
        <f ca="1">+WORLDCUP!BD62</f>
        <v>Curaçao</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Australia</v>
      </c>
      <c r="G163" s="9" t="str">
        <f ca="1">+WORLDCUP!BD65</f>
        <v>Cape Verde</v>
      </c>
      <c r="H163" s="9" t="str">
        <f ca="1">+WORLDCUP!BD63</f>
        <v>Sweden</v>
      </c>
      <c r="I163" s="9" t="str">
        <f ca="1">+WORLDCUP!BD69</f>
        <v>Ghana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Australia</v>
      </c>
      <c r="G164" s="9" t="str">
        <f ca="1">+WORLDCUP!BD65</f>
        <v>Cape Verde</v>
      </c>
      <c r="H164" s="9" t="str">
        <f ca="1">+WORLDCUP!BD63</f>
        <v>Sweden</v>
      </c>
      <c r="I164" s="9" t="str">
        <f ca="1">+WORLDCUP!BD62</f>
        <v>Curaçao</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Australia</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Australia</v>
      </c>
      <c r="G166" s="9" t="str">
        <f ca="1">+WORLDCUP!BD65</f>
        <v>Cape Verde</v>
      </c>
      <c r="H166" s="9" t="str">
        <f ca="1">+WORLDCUP!BD63</f>
        <v>Sweden</v>
      </c>
      <c r="I166" s="9" t="str">
        <f ca="1">+WORLDCUP!BD62</f>
        <v>Curaçao</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Norway</v>
      </c>
      <c r="F167" s="9" t="str">
        <f ca="1">+WORLDCUP!BD63</f>
        <v>Sweden</v>
      </c>
      <c r="G167" s="9" t="str">
        <f ca="1">+WORLDCUP!BD58</f>
        <v>South Africa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Algeria</v>
      </c>
      <c r="E168" s="9" t="str">
        <f ca="1">+WORLDCUP!BD66</f>
        <v>Norway</v>
      </c>
      <c r="F168" s="9" t="str">
        <f ca="1">+WORLDCUP!BD58</f>
        <v>South Africa</v>
      </c>
      <c r="G168" s="9" t="str">
        <f ca="1">+WORLDCUP!BD65</f>
        <v>Cape Verde</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Algeria</v>
      </c>
      <c r="E169" s="9" t="str">
        <f ca="1">+WORLDCUP!BD66</f>
        <v>Norway</v>
      </c>
      <c r="F169" s="9" t="str">
        <f ca="1">+WORLDCUP!BD63</f>
        <v>Sweden</v>
      </c>
      <c r="G169" s="9" t="str">
        <f ca="1">+WORLDCUP!BD58</f>
        <v>South Africa</v>
      </c>
      <c r="H169" s="9" t="str">
        <f ca="1">+WORLDCUP!BD65</f>
        <v>Cape Verde</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Algeria</v>
      </c>
      <c r="E170" s="9" t="str">
        <f ca="1">+WORLDCUP!BD66</f>
        <v>Norway</v>
      </c>
      <c r="F170" s="9" t="str">
        <f ca="1">+WORLDCUP!BD63</f>
        <v>Sweden</v>
      </c>
      <c r="G170" s="9" t="str">
        <f ca="1">+WORLDCUP!BD58</f>
        <v>South Africa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Iran</v>
      </c>
      <c r="E171" s="9" t="str">
        <f ca="1">+WORLDCUP!BD67</f>
        <v>Algeria</v>
      </c>
      <c r="F171" s="9" t="str">
        <f ca="1">+WORLDCUP!BD63</f>
        <v>Sweden</v>
      </c>
      <c r="G171" s="9" t="str">
        <f ca="1">+WORLDCUP!BD58</f>
        <v>South Africa</v>
      </c>
      <c r="H171" s="9" t="str">
        <f ca="1">+WORLDCUP!BD65</f>
        <v>Cape Verde</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Iran</v>
      </c>
      <c r="E172" s="9" t="str">
        <f ca="1">+WORLDCUP!BD66</f>
        <v>Norway</v>
      </c>
      <c r="F172" s="9" t="str">
        <f ca="1">+WORLDCUP!BD63</f>
        <v>Sweden</v>
      </c>
      <c r="G172" s="9" t="str">
        <f ca="1">+WORLDCUP!BD58</f>
        <v>South Africa</v>
      </c>
      <c r="H172" s="9" t="str">
        <f ca="1">+WORLDCUP!BD65</f>
        <v>Cape Verde</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Iran</v>
      </c>
      <c r="E173" s="9" t="str">
        <f ca="1">+WORLDCUP!BD67</f>
        <v>Algeria</v>
      </c>
      <c r="F173" s="9" t="str">
        <f ca="1">+WORLDCUP!BD63</f>
        <v>Sweden</v>
      </c>
      <c r="G173" s="9" t="str">
        <f ca="1">+WORLDCUP!BD58</f>
        <v>South Africa</v>
      </c>
      <c r="H173" s="9" t="str">
        <f ca="1">+WORLDCUP!BD65</f>
        <v>Cape Verde</v>
      </c>
      <c r="I173" s="9" t="str">
        <f ca="1">+WORLDCUP!BD69</f>
        <v>Ghana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Iran</v>
      </c>
      <c r="E174" s="9" t="str">
        <f ca="1">+WORLDCUP!BD67</f>
        <v>Algeria</v>
      </c>
      <c r="F174" s="9" t="str">
        <f ca="1">+WORLDCUP!BD63</f>
        <v>Sweden</v>
      </c>
      <c r="G174" s="9" t="str">
        <f ca="1">+WORLDCUP!BD58</f>
        <v>South Africa</v>
      </c>
      <c r="H174" s="9" t="str">
        <f ca="1">+WORLDCUP!BD65</f>
        <v>Cape Verde</v>
      </c>
      <c r="I174" s="9" t="str">
        <f ca="1">+WORLDCUP!BD66</f>
        <v>Norway</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Norway</v>
      </c>
      <c r="F175" s="9" t="str">
        <f ca="1">+WORLDCUP!BD61</f>
        <v>Australia</v>
      </c>
      <c r="G175" s="9" t="str">
        <f ca="1">+WORLDCUP!BD58</f>
        <v>South Africa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Norway</v>
      </c>
      <c r="F176" s="9" t="str">
        <f ca="1">+WORLDCUP!BD61</f>
        <v>Australia</v>
      </c>
      <c r="G176" s="9" t="str">
        <f ca="1">+WORLDCUP!BD58</f>
        <v>South Africa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Iran</v>
      </c>
      <c r="E177" s="9" t="str">
        <f ca="1">+WORLDCUP!BD67</f>
        <v>Algeria</v>
      </c>
      <c r="F177" s="9" t="str">
        <f ca="1">+WORLDCUP!BD61</f>
        <v>Australia</v>
      </c>
      <c r="G177" s="9" t="str">
        <f ca="1">+WORLDCUP!BD58</f>
        <v>South Africa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Iran</v>
      </c>
      <c r="E178" s="9" t="str">
        <f ca="1">+WORLDCUP!BD67</f>
        <v>Algeria</v>
      </c>
      <c r="F178" s="9" t="str">
        <f ca="1">+WORLDCUP!BD61</f>
        <v>Australia</v>
      </c>
      <c r="G178" s="9" t="str">
        <f ca="1">+WORLDCUP!BD58</f>
        <v>South Africa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Iran</v>
      </c>
      <c r="E179" s="9" t="str">
        <f ca="1">+WORLDCUP!BD66</f>
        <v>Norway</v>
      </c>
      <c r="F179" s="9" t="str">
        <f ca="1">+WORLDCUP!BD61</f>
        <v>Australia</v>
      </c>
      <c r="G179" s="9" t="str">
        <f ca="1">+WORLDCUP!BD58</f>
        <v>South Africa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Iran</v>
      </c>
      <c r="E180" s="9" t="str">
        <f ca="1">+WORLDCUP!BD67</f>
        <v>Algeria</v>
      </c>
      <c r="F180" s="9" t="str">
        <f ca="1">+WORLDCUP!BD61</f>
        <v>Australia</v>
      </c>
      <c r="G180" s="9" t="str">
        <f ca="1">+WORLDCUP!BD58</f>
        <v>South Africa</v>
      </c>
      <c r="H180" s="9" t="str">
        <f ca="1">+WORLDCUP!BD63</f>
        <v>Sweden</v>
      </c>
      <c r="I180" s="9" t="str">
        <f ca="1">+WORLDCUP!BD69</f>
        <v>Ghana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Iran</v>
      </c>
      <c r="E181" s="9" t="str">
        <f ca="1">+WORLDCUP!BD67</f>
        <v>Algeria</v>
      </c>
      <c r="F181" s="9" t="str">
        <f ca="1">+WORLDCUP!BD61</f>
        <v>Australia</v>
      </c>
      <c r="G181" s="9" t="str">
        <f ca="1">+WORLDCUP!BD58</f>
        <v>South Africa</v>
      </c>
      <c r="H181" s="9" t="str">
        <f ca="1">+WORLDCUP!BD63</f>
        <v>Sweden</v>
      </c>
      <c r="I181" s="9" t="str">
        <f ca="1">+WORLDCUP!BD66</f>
        <v>Norway</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Algeria</v>
      </c>
      <c r="E182" s="9" t="str">
        <f ca="1">+WORLDCUP!BD66</f>
        <v>Norway</v>
      </c>
      <c r="F182" s="9" t="str">
        <f ca="1">+WORLDCUP!BD61</f>
        <v>Australia</v>
      </c>
      <c r="G182" s="9" t="str">
        <f ca="1">+WORLDCUP!BD58</f>
        <v>South Africa</v>
      </c>
      <c r="H182" s="9" t="str">
        <f ca="1">+WORLDCUP!BD65</f>
        <v>Cape Verde</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Algeria</v>
      </c>
      <c r="E183" s="9" t="str">
        <f ca="1">+WORLDCUP!BD66</f>
        <v>Norway</v>
      </c>
      <c r="F183" s="9" t="str">
        <f ca="1">+WORLDCUP!BD61</f>
        <v>Australia</v>
      </c>
      <c r="G183" s="9" t="str">
        <f ca="1">+WORLDCUP!BD58</f>
        <v>South Africa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Iran</v>
      </c>
      <c r="E184" s="9" t="str">
        <f ca="1">+WORLDCUP!BD67</f>
        <v>Algeria</v>
      </c>
      <c r="F184" s="9" t="str">
        <f ca="1">+WORLDCUP!BD61</f>
        <v>Australia</v>
      </c>
      <c r="G184" s="9" t="str">
        <f ca="1">+WORLDCUP!BD58</f>
        <v>South Africa</v>
      </c>
      <c r="H184" s="9" t="str">
        <f ca="1">+WORLDCUP!BD65</f>
        <v>Cape Verde</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Iran</v>
      </c>
      <c r="E185" s="9" t="str">
        <f ca="1">+WORLDCUP!BD66</f>
        <v>Norway</v>
      </c>
      <c r="F185" s="9" t="str">
        <f ca="1">+WORLDCUP!BD61</f>
        <v>Australia</v>
      </c>
      <c r="G185" s="9" t="str">
        <f ca="1">+WORLDCUP!BD58</f>
        <v>South Africa</v>
      </c>
      <c r="H185" s="9" t="str">
        <f ca="1">+WORLDCUP!BD65</f>
        <v>Cape Verde</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Iran</v>
      </c>
      <c r="E186" s="9" t="str">
        <f ca="1">+WORLDCUP!BD67</f>
        <v>Algeria</v>
      </c>
      <c r="F186" s="9" t="str">
        <f ca="1">+WORLDCUP!BD61</f>
        <v>Australia</v>
      </c>
      <c r="G186" s="9" t="str">
        <f ca="1">+WORLDCUP!BD58</f>
        <v>South Africa</v>
      </c>
      <c r="H186" s="9" t="str">
        <f ca="1">+WORLDCUP!BD65</f>
        <v>Cape Verde</v>
      </c>
      <c r="I186" s="9" t="str">
        <f ca="1">+WORLDCUP!BD69</f>
        <v>Ghana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Iran</v>
      </c>
      <c r="E187" s="9" t="str">
        <f ca="1">+WORLDCUP!BD67</f>
        <v>Algeria</v>
      </c>
      <c r="F187" s="9" t="str">
        <f ca="1">+WORLDCUP!BD61</f>
        <v>Australia</v>
      </c>
      <c r="G187" s="9" t="str">
        <f ca="1">+WORLDCUP!BD58</f>
        <v>South Africa</v>
      </c>
      <c r="H187" s="9" t="str">
        <f ca="1">+WORLDCUP!BD65</f>
        <v>Cape Verde</v>
      </c>
      <c r="I187" s="9" t="str">
        <f ca="1">+WORLDCUP!BD66</f>
        <v>Norway</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Algeria</v>
      </c>
      <c r="E188" s="9" t="str">
        <f ca="1">+WORLDCUP!BD66</f>
        <v>Norway</v>
      </c>
      <c r="F188" s="9" t="str">
        <f ca="1">+WORLDCUP!BD61</f>
        <v>Australia</v>
      </c>
      <c r="G188" s="9" t="str">
        <f ca="1">+WORLDCUP!BD58</f>
        <v>South Africa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Curaçao</v>
      </c>
      <c r="F189" s="9" t="str">
        <f ca="1">+WORLDCUP!BD61</f>
        <v>Australia</v>
      </c>
      <c r="G189" s="9" t="str">
        <f ca="1">+WORLDCUP!BD58</f>
        <v>South Africa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Curaçao</v>
      </c>
      <c r="E190" s="9" t="str">
        <f ca="1">+WORLDCUP!BD66</f>
        <v>Norway</v>
      </c>
      <c r="F190" s="9" t="str">
        <f ca="1">+WORLDCUP!BD61</f>
        <v>Australia</v>
      </c>
      <c r="G190" s="9" t="str">
        <f ca="1">+WORLDCUP!BD58</f>
        <v>South Africa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Curaçao</v>
      </c>
      <c r="F191" s="9" t="str">
        <f ca="1">+WORLDCUP!BD61</f>
        <v>Australia</v>
      </c>
      <c r="G191" s="9" t="str">
        <f ca="1">+WORLDCUP!BD58</f>
        <v>South Africa</v>
      </c>
      <c r="H191" s="9" t="str">
        <f ca="1">+WORLDCUP!BD63</f>
        <v>Sweden</v>
      </c>
      <c r="I191" s="9" t="str">
        <f ca="1">+WORLDCUP!BD69</f>
        <v>Ghana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Curaçao</v>
      </c>
      <c r="F192" s="9" t="str">
        <f ca="1">+WORLDCUP!BD61</f>
        <v>Australia</v>
      </c>
      <c r="G192" s="9" t="str">
        <f ca="1">+WORLDCUP!BD58</f>
        <v>South Africa</v>
      </c>
      <c r="H192" s="9" t="str">
        <f ca="1">+WORLDCUP!BD63</f>
        <v>Sweden</v>
      </c>
      <c r="I192" s="9" t="str">
        <f ca="1">+WORLDCUP!BD66</f>
        <v>Norway</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Iran</v>
      </c>
      <c r="E193" s="9" t="str">
        <f ca="1">+WORLDCUP!BD67</f>
        <v>Algeria</v>
      </c>
      <c r="F193" s="9" t="str">
        <f ca="1">+WORLDCUP!BD61</f>
        <v>Australia</v>
      </c>
      <c r="G193" s="9" t="str">
        <f ca="1">+WORLDCUP!BD58</f>
        <v>South Africa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Iran</v>
      </c>
      <c r="E194" s="9" t="str">
        <f ca="1">+WORLDCUP!BD66</f>
        <v>Norway</v>
      </c>
      <c r="F194" s="9" t="str">
        <f ca="1">+WORLDCUP!BD61</f>
        <v>Australia</v>
      </c>
      <c r="G194" s="9" t="str">
        <f ca="1">+WORLDCUP!BD58</f>
        <v>South Africa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Iran</v>
      </c>
      <c r="E195" s="9" t="str">
        <f ca="1">+WORLDCUP!BD67</f>
        <v>Algeria</v>
      </c>
      <c r="F195" s="9" t="str">
        <f ca="1">+WORLDCUP!BD61</f>
        <v>Australia</v>
      </c>
      <c r="G195" s="9" t="str">
        <f ca="1">+WORLDCUP!BD58</f>
        <v>South Africa</v>
      </c>
      <c r="H195" s="9" t="str">
        <f ca="1">+WORLDCUP!BD63</f>
        <v>Sweden</v>
      </c>
      <c r="I195" s="9" t="str">
        <f ca="1">+WORLDCUP!BD69</f>
        <v>Ghana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Iran</v>
      </c>
      <c r="E196" s="9" t="str">
        <f ca="1">+WORLDCUP!BD67</f>
        <v>Algeria</v>
      </c>
      <c r="F196" s="9" t="str">
        <f ca="1">+WORLDCUP!BD61</f>
        <v>Australia</v>
      </c>
      <c r="G196" s="9" t="str">
        <f ca="1">+WORLDCUP!BD58</f>
        <v>South Africa</v>
      </c>
      <c r="H196" s="9" t="str">
        <f ca="1">+WORLDCUP!BD63</f>
        <v>Sweden</v>
      </c>
      <c r="I196" s="9" t="str">
        <f ca="1">+WORLDCUP!BD66</f>
        <v>Norway</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Iran</v>
      </c>
      <c r="E197" s="9" t="str">
        <f ca="1">+WORLDCUP!BD62</f>
        <v>Curaçao</v>
      </c>
      <c r="F197" s="9" t="str">
        <f ca="1">+WORLDCUP!BD61</f>
        <v>Australia</v>
      </c>
      <c r="G197" s="9" t="str">
        <f ca="1">+WORLDCUP!BD58</f>
        <v>South Africa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Iran</v>
      </c>
      <c r="E198" s="9" t="str">
        <f ca="1">+WORLDCUP!BD67</f>
        <v>Algeria</v>
      </c>
      <c r="F198" s="9" t="str">
        <f ca="1">+WORLDCUP!BD61</f>
        <v>Australia</v>
      </c>
      <c r="G198" s="9" t="str">
        <f ca="1">+WORLDCUP!BD58</f>
        <v>South Africa</v>
      </c>
      <c r="H198" s="9" t="str">
        <f ca="1">+WORLDCUP!BD63</f>
        <v>Sweden</v>
      </c>
      <c r="I198" s="9" t="str">
        <f ca="1">+WORLDCUP!BD69</f>
        <v>Ghana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Iran</v>
      </c>
      <c r="E199" s="9" t="str">
        <f ca="1">+WORLDCUP!BD67</f>
        <v>Algeria</v>
      </c>
      <c r="F199" s="9" t="str">
        <f ca="1">+WORLDCUP!BD61</f>
        <v>Australia</v>
      </c>
      <c r="G199" s="9" t="str">
        <f ca="1">+WORLDCUP!BD58</f>
        <v>South Africa</v>
      </c>
      <c r="H199" s="9" t="str">
        <f ca="1">+WORLDCUP!BD63</f>
        <v>Sweden</v>
      </c>
      <c r="I199" s="9" t="str">
        <f ca="1">+WORLDCUP!BD62</f>
        <v>Curaçao</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Iran</v>
      </c>
      <c r="E200" s="9" t="str">
        <f ca="1">+WORLDCUP!BD62</f>
        <v>Curaçao</v>
      </c>
      <c r="F200" s="9" t="str">
        <f ca="1">+WORLDCUP!BD61</f>
        <v>Australia</v>
      </c>
      <c r="G200" s="9" t="str">
        <f ca="1">+WORLDCUP!BD58</f>
        <v>South Africa</v>
      </c>
      <c r="H200" s="9" t="str">
        <f ca="1">+WORLDCUP!BD63</f>
        <v>Sweden</v>
      </c>
      <c r="I200" s="9" t="str">
        <f ca="1">+WORLDCUP!BD69</f>
        <v>Ghana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Iran</v>
      </c>
      <c r="E201" s="9" t="str">
        <f ca="1">+WORLDCUP!BD62</f>
        <v>Curaçao</v>
      </c>
      <c r="F201" s="9" t="str">
        <f ca="1">+WORLDCUP!BD61</f>
        <v>Australia</v>
      </c>
      <c r="G201" s="9" t="str">
        <f ca="1">+WORLDCUP!BD58</f>
        <v>South Africa</v>
      </c>
      <c r="H201" s="9" t="str">
        <f ca="1">+WORLDCUP!BD63</f>
        <v>Sweden</v>
      </c>
      <c r="I201" s="9" t="str">
        <f ca="1">+WORLDCUP!BD66</f>
        <v>Norway</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Iran</v>
      </c>
      <c r="E202" s="9" t="str">
        <f ca="1">+WORLDCUP!BD67</f>
        <v>Algeria</v>
      </c>
      <c r="F202" s="9" t="str">
        <f ca="1">+WORLDCUP!BD61</f>
        <v>Australia</v>
      </c>
      <c r="G202" s="9" t="str">
        <f ca="1">+WORLDCUP!BD58</f>
        <v>South Africa</v>
      </c>
      <c r="H202" s="9" t="str">
        <f ca="1">+WORLDCUP!BD63</f>
        <v>Sweden</v>
      </c>
      <c r="I202" s="9" t="str">
        <f ca="1">+WORLDCUP!BD62</f>
        <v>Curaçao</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Norway</v>
      </c>
      <c r="F203" s="9" t="str">
        <f ca="1">+WORLDCUP!BD60</f>
        <v>Scotland</v>
      </c>
      <c r="G203" s="9" t="str">
        <f ca="1">+WORLDCUP!BD58</f>
        <v>South Africa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Norway</v>
      </c>
      <c r="F204" s="9" t="str">
        <f ca="1">+WORLDCUP!BD60</f>
        <v>Scotland</v>
      </c>
      <c r="G204" s="9" t="str">
        <f ca="1">+WORLDCUP!BD58</f>
        <v>South Africa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Iran</v>
      </c>
      <c r="E205" s="9" t="str">
        <f ca="1">+WORLDCUP!BD67</f>
        <v>Algeria</v>
      </c>
      <c r="F205" s="9" t="str">
        <f ca="1">+WORLDCUP!BD60</f>
        <v>Scotland</v>
      </c>
      <c r="G205" s="9" t="str">
        <f ca="1">+WORLDCUP!BD58</f>
        <v>South Africa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Iran</v>
      </c>
      <c r="E206" s="9" t="str">
        <f ca="1">+WORLDCUP!BD67</f>
        <v>Algeria</v>
      </c>
      <c r="F206" s="9" t="str">
        <f ca="1">+WORLDCUP!BD60</f>
        <v>Scotland</v>
      </c>
      <c r="G206" s="9" t="str">
        <f ca="1">+WORLDCUP!BD58</f>
        <v>South Africa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Iran</v>
      </c>
      <c r="E207" s="9" t="str">
        <f ca="1">+WORLDCUP!BD66</f>
        <v>Norway</v>
      </c>
      <c r="F207" s="9" t="str">
        <f ca="1">+WORLDCUP!BD60</f>
        <v>Scotland</v>
      </c>
      <c r="G207" s="9" t="str">
        <f ca="1">+WORLDCUP!BD58</f>
        <v>South Africa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Iran</v>
      </c>
      <c r="E208" s="9" t="str">
        <f ca="1">+WORLDCUP!BD67</f>
        <v>Algeria</v>
      </c>
      <c r="F208" s="9" t="str">
        <f ca="1">+WORLDCUP!BD60</f>
        <v>Scotland</v>
      </c>
      <c r="G208" s="9" t="str">
        <f ca="1">+WORLDCUP!BD58</f>
        <v>South Africa</v>
      </c>
      <c r="H208" s="9" t="str">
        <f ca="1">+WORLDCUP!BD63</f>
        <v>Sweden</v>
      </c>
      <c r="I208" s="9" t="str">
        <f ca="1">+WORLDCUP!BD69</f>
        <v>Ghana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Iran</v>
      </c>
      <c r="E209" s="9" t="str">
        <f ca="1">+WORLDCUP!BD67</f>
        <v>Algeria</v>
      </c>
      <c r="F209" s="9" t="str">
        <f ca="1">+WORLDCUP!BD60</f>
        <v>Scotland</v>
      </c>
      <c r="G209" s="9" t="str">
        <f ca="1">+WORLDCUP!BD58</f>
        <v>South Africa</v>
      </c>
      <c r="H209" s="9" t="str">
        <f ca="1">+WORLDCUP!BD63</f>
        <v>Sweden</v>
      </c>
      <c r="I209" s="9" t="str">
        <f ca="1">+WORLDCUP!BD66</f>
        <v>Norway</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Algeria</v>
      </c>
      <c r="E210" s="9" t="str">
        <f ca="1">+WORLDCUP!BD66</f>
        <v>Norway</v>
      </c>
      <c r="F210" s="9" t="str">
        <f ca="1">+WORLDCUP!BD60</f>
        <v>Scotland</v>
      </c>
      <c r="G210" s="9" t="str">
        <f ca="1">+WORLDCUP!BD58</f>
        <v>South Africa</v>
      </c>
      <c r="H210" s="9" t="str">
        <f ca="1">+WORLDCUP!BD65</f>
        <v>Cape Verde</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Algeria</v>
      </c>
      <c r="E211" s="9" t="str">
        <f ca="1">+WORLDCUP!BD66</f>
        <v>Norway</v>
      </c>
      <c r="F211" s="9" t="str">
        <f ca="1">+WORLDCUP!BD60</f>
        <v>Scotland</v>
      </c>
      <c r="G211" s="9" t="str">
        <f ca="1">+WORLDCUP!BD58</f>
        <v>South Africa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Iran</v>
      </c>
      <c r="E212" s="9" t="str">
        <f ca="1">+WORLDCUP!BD67</f>
        <v>Algeria</v>
      </c>
      <c r="F212" s="9" t="str">
        <f ca="1">+WORLDCUP!BD60</f>
        <v>Scotland</v>
      </c>
      <c r="G212" s="9" t="str">
        <f ca="1">+WORLDCUP!BD58</f>
        <v>South Africa</v>
      </c>
      <c r="H212" s="9" t="str">
        <f ca="1">+WORLDCUP!BD65</f>
        <v>Cape Verde</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Iran</v>
      </c>
      <c r="E213" s="9" t="str">
        <f ca="1">+WORLDCUP!BD66</f>
        <v>Norway</v>
      </c>
      <c r="F213" s="9" t="str">
        <f ca="1">+WORLDCUP!BD60</f>
        <v>Scotland</v>
      </c>
      <c r="G213" s="9" t="str">
        <f ca="1">+WORLDCUP!BD58</f>
        <v>South Africa</v>
      </c>
      <c r="H213" s="9" t="str">
        <f ca="1">+WORLDCUP!BD65</f>
        <v>Cape Verde</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Iran</v>
      </c>
      <c r="E214" s="9" t="str">
        <f ca="1">+WORLDCUP!BD67</f>
        <v>Algeria</v>
      </c>
      <c r="F214" s="9" t="str">
        <f ca="1">+WORLDCUP!BD60</f>
        <v>Scotland</v>
      </c>
      <c r="G214" s="9" t="str">
        <f ca="1">+WORLDCUP!BD58</f>
        <v>South Africa</v>
      </c>
      <c r="H214" s="9" t="str">
        <f ca="1">+WORLDCUP!BD65</f>
        <v>Cape Verde</v>
      </c>
      <c r="I214" s="9" t="str">
        <f ca="1">+WORLDCUP!BD69</f>
        <v>Ghana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Iran</v>
      </c>
      <c r="E215" s="9" t="str">
        <f ca="1">+WORLDCUP!BD67</f>
        <v>Algeria</v>
      </c>
      <c r="F215" s="9" t="str">
        <f ca="1">+WORLDCUP!BD60</f>
        <v>Scotland</v>
      </c>
      <c r="G215" s="9" t="str">
        <f ca="1">+WORLDCUP!BD58</f>
        <v>South Africa</v>
      </c>
      <c r="H215" s="9" t="str">
        <f ca="1">+WORLDCUP!BD65</f>
        <v>Cape Verde</v>
      </c>
      <c r="I215" s="9" t="str">
        <f ca="1">+WORLDCUP!BD66</f>
        <v>Norway</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Algeria</v>
      </c>
      <c r="E216" s="9" t="str">
        <f ca="1">+WORLDCUP!BD66</f>
        <v>Norway</v>
      </c>
      <c r="F216" s="9" t="str">
        <f ca="1">+WORLDCUP!BD60</f>
        <v>Scotland</v>
      </c>
      <c r="G216" s="9" t="str">
        <f ca="1">+WORLDCUP!BD58</f>
        <v>South Africa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Curaçao</v>
      </c>
      <c r="F217" s="9" t="str">
        <f ca="1">+WORLDCUP!BD60</f>
        <v>Scotland</v>
      </c>
      <c r="G217" s="9" t="str">
        <f ca="1">+WORLDCUP!BD58</f>
        <v>South Africa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Curaçao</v>
      </c>
      <c r="E218" s="9" t="str">
        <f ca="1">+WORLDCUP!BD66</f>
        <v>Norway</v>
      </c>
      <c r="F218" s="9" t="str">
        <f ca="1">+WORLDCUP!BD60</f>
        <v>Scotland</v>
      </c>
      <c r="G218" s="9" t="str">
        <f ca="1">+WORLDCUP!BD58</f>
        <v>South Africa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Curaçao</v>
      </c>
      <c r="F219" s="9" t="str">
        <f ca="1">+WORLDCUP!BD60</f>
        <v>Scotland</v>
      </c>
      <c r="G219" s="9" t="str">
        <f ca="1">+WORLDCUP!BD58</f>
        <v>South Africa</v>
      </c>
      <c r="H219" s="9" t="str">
        <f ca="1">+WORLDCUP!BD63</f>
        <v>Sweden</v>
      </c>
      <c r="I219" s="9" t="str">
        <f ca="1">+WORLDCUP!BD69</f>
        <v>Ghana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Curaçao</v>
      </c>
      <c r="F220" s="9" t="str">
        <f ca="1">+WORLDCUP!BD60</f>
        <v>Scotland</v>
      </c>
      <c r="G220" s="9" t="str">
        <f ca="1">+WORLDCUP!BD58</f>
        <v>South Africa</v>
      </c>
      <c r="H220" s="9" t="str">
        <f ca="1">+WORLDCUP!BD63</f>
        <v>Sweden</v>
      </c>
      <c r="I220" s="9" t="str">
        <f ca="1">+WORLDCUP!BD66</f>
        <v>Norway</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Iran</v>
      </c>
      <c r="E221" s="9" t="str">
        <f ca="1">+WORLDCUP!BD67</f>
        <v>Algeria</v>
      </c>
      <c r="F221" s="9" t="str">
        <f ca="1">+WORLDCUP!BD60</f>
        <v>Scotland</v>
      </c>
      <c r="G221" s="9" t="str">
        <f ca="1">+WORLDCUP!BD58</f>
        <v>South Africa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Iran</v>
      </c>
      <c r="E222" s="9" t="str">
        <f ca="1">+WORLDCUP!BD66</f>
        <v>Norway</v>
      </c>
      <c r="F222" s="9" t="str">
        <f ca="1">+WORLDCUP!BD60</f>
        <v>Scotland</v>
      </c>
      <c r="G222" s="9" t="str">
        <f ca="1">+WORLDCUP!BD58</f>
        <v>South Africa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Iran</v>
      </c>
      <c r="E223" s="9" t="str">
        <f ca="1">+WORLDCUP!BD67</f>
        <v>Algeria</v>
      </c>
      <c r="F223" s="9" t="str">
        <f ca="1">+WORLDCUP!BD60</f>
        <v>Scotland</v>
      </c>
      <c r="G223" s="9" t="str">
        <f ca="1">+WORLDCUP!BD58</f>
        <v>South Africa</v>
      </c>
      <c r="H223" s="9" t="str">
        <f ca="1">+WORLDCUP!BD63</f>
        <v>Sweden</v>
      </c>
      <c r="I223" s="9" t="str">
        <f ca="1">+WORLDCUP!BD69</f>
        <v>Ghana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Iran</v>
      </c>
      <c r="E224" s="9" t="str">
        <f ca="1">+WORLDCUP!BD67</f>
        <v>Algeria</v>
      </c>
      <c r="F224" s="9" t="str">
        <f ca="1">+WORLDCUP!BD60</f>
        <v>Scotland</v>
      </c>
      <c r="G224" s="9" t="str">
        <f ca="1">+WORLDCUP!BD58</f>
        <v>South Africa</v>
      </c>
      <c r="H224" s="9" t="str">
        <f ca="1">+WORLDCUP!BD63</f>
        <v>Sweden</v>
      </c>
      <c r="I224" s="9" t="str">
        <f ca="1">+WORLDCUP!BD66</f>
        <v>Norway</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Iran</v>
      </c>
      <c r="E225" s="9" t="str">
        <f ca="1">+WORLDCUP!BD62</f>
        <v>Curaçao</v>
      </c>
      <c r="F225" s="9" t="str">
        <f ca="1">+WORLDCUP!BD60</f>
        <v>Scotland</v>
      </c>
      <c r="G225" s="9" t="str">
        <f ca="1">+WORLDCUP!BD58</f>
        <v>South Africa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Iran</v>
      </c>
      <c r="E226" s="9" t="str">
        <f ca="1">+WORLDCUP!BD67</f>
        <v>Algeria</v>
      </c>
      <c r="F226" s="9" t="str">
        <f ca="1">+WORLDCUP!BD60</f>
        <v>Scotland</v>
      </c>
      <c r="G226" s="9" t="str">
        <f ca="1">+WORLDCUP!BD58</f>
        <v>South Africa</v>
      </c>
      <c r="H226" s="9" t="str">
        <f ca="1">+WORLDCUP!BD63</f>
        <v>Sweden</v>
      </c>
      <c r="I226" s="9" t="str">
        <f ca="1">+WORLDCUP!BD69</f>
        <v>Ghana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Iran</v>
      </c>
      <c r="E227" s="9" t="str">
        <f ca="1">+WORLDCUP!BD67</f>
        <v>Algeria</v>
      </c>
      <c r="F227" s="9" t="str">
        <f ca="1">+WORLDCUP!BD60</f>
        <v>Scotland</v>
      </c>
      <c r="G227" s="9" t="str">
        <f ca="1">+WORLDCUP!BD58</f>
        <v>South Africa</v>
      </c>
      <c r="H227" s="9" t="str">
        <f ca="1">+WORLDCUP!BD63</f>
        <v>Sweden</v>
      </c>
      <c r="I227" s="9" t="str">
        <f ca="1">+WORLDCUP!BD62</f>
        <v>Curaçao</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Iran</v>
      </c>
      <c r="E228" s="9" t="str">
        <f ca="1">+WORLDCUP!BD62</f>
        <v>Curaçao</v>
      </c>
      <c r="F228" s="9" t="str">
        <f ca="1">+WORLDCUP!BD60</f>
        <v>Scotland</v>
      </c>
      <c r="G228" s="9" t="str">
        <f ca="1">+WORLDCUP!BD58</f>
        <v>South Africa</v>
      </c>
      <c r="H228" s="9" t="str">
        <f ca="1">+WORLDCUP!BD63</f>
        <v>Sweden</v>
      </c>
      <c r="I228" s="9" t="str">
        <f ca="1">+WORLDCUP!BD69</f>
        <v>Ghana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Iran</v>
      </c>
      <c r="E229" s="9" t="str">
        <f ca="1">+WORLDCUP!BD62</f>
        <v>Curaçao</v>
      </c>
      <c r="F229" s="9" t="str">
        <f ca="1">+WORLDCUP!BD60</f>
        <v>Scotland</v>
      </c>
      <c r="G229" s="9" t="str">
        <f ca="1">+WORLDCUP!BD58</f>
        <v>South Africa</v>
      </c>
      <c r="H229" s="9" t="str">
        <f ca="1">+WORLDCUP!BD63</f>
        <v>Sweden</v>
      </c>
      <c r="I229" s="9" t="str">
        <f ca="1">+WORLDCUP!BD66</f>
        <v>Norway</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Iran</v>
      </c>
      <c r="E230" s="9" t="str">
        <f ca="1">+WORLDCUP!BD67</f>
        <v>Algeria</v>
      </c>
      <c r="F230" s="9" t="str">
        <f ca="1">+WORLDCUP!BD60</f>
        <v>Scotland</v>
      </c>
      <c r="G230" s="9" t="str">
        <f ca="1">+WORLDCUP!BD58</f>
        <v>South Africa</v>
      </c>
      <c r="H230" s="9" t="str">
        <f ca="1">+WORLDCUP!BD63</f>
        <v>Sweden</v>
      </c>
      <c r="I230" s="9" t="str">
        <f ca="1">+WORLDCUP!BD62</f>
        <v>Curaçao</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Norway</v>
      </c>
      <c r="F231" s="9" t="str">
        <f ca="1">+WORLDCUP!BD60</f>
        <v>Scotland</v>
      </c>
      <c r="G231" s="9" t="str">
        <f ca="1">+WORLDCUP!BD58</f>
        <v>South Africa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Iran</v>
      </c>
      <c r="E232" s="9" t="str">
        <f ca="1">+WORLDCUP!BD67</f>
        <v>Algeria</v>
      </c>
      <c r="F232" s="9" t="str">
        <f ca="1">+WORLDCUP!BD60</f>
        <v>Scotland</v>
      </c>
      <c r="G232" s="9" t="str">
        <f ca="1">+WORLDCUP!BD58</f>
        <v>South Africa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Iran</v>
      </c>
      <c r="E233" s="9" t="str">
        <f ca="1">+WORLDCUP!BD67</f>
        <v>Algeria</v>
      </c>
      <c r="F233" s="9" t="str">
        <f ca="1">+WORLDCUP!BD60</f>
        <v>Scotland</v>
      </c>
      <c r="G233" s="9" t="str">
        <f ca="1">+WORLDCUP!BD58</f>
        <v>South Africa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Iran</v>
      </c>
      <c r="E234" s="9" t="str">
        <f ca="1">+WORLDCUP!BD66</f>
        <v>Norway</v>
      </c>
      <c r="F234" s="9" t="str">
        <f ca="1">+WORLDCUP!BD60</f>
        <v>Scotland</v>
      </c>
      <c r="G234" s="9" t="str">
        <f ca="1">+WORLDCUP!BD58</f>
        <v>South Africa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Iran</v>
      </c>
      <c r="E235" s="9" t="str">
        <f ca="1">+WORLDCUP!BD67</f>
        <v>Algeria</v>
      </c>
      <c r="F235" s="9" t="str">
        <f ca="1">+WORLDCUP!BD60</f>
        <v>Scotland</v>
      </c>
      <c r="G235" s="9" t="str">
        <f ca="1">+WORLDCUP!BD58</f>
        <v>South Africa</v>
      </c>
      <c r="H235" s="9" t="str">
        <f ca="1">+WORLDCUP!BD61</f>
        <v>Australia</v>
      </c>
      <c r="I235" s="9" t="str">
        <f ca="1">+WORLDCUP!BD69</f>
        <v>Ghana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Iran</v>
      </c>
      <c r="E236" s="9" t="str">
        <f ca="1">+WORLDCUP!BD67</f>
        <v>Algeria</v>
      </c>
      <c r="F236" s="9" t="str">
        <f ca="1">+WORLDCUP!BD60</f>
        <v>Scotland</v>
      </c>
      <c r="G236" s="9" t="str">
        <f ca="1">+WORLDCUP!BD58</f>
        <v>South Africa</v>
      </c>
      <c r="H236" s="9" t="str">
        <f ca="1">+WORLDCUP!BD61</f>
        <v>Australia</v>
      </c>
      <c r="I236" s="9" t="str">
        <f ca="1">+WORLDCUP!BD66</f>
        <v>Norway</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Australia</v>
      </c>
      <c r="G237" s="9" t="str">
        <f ca="1">+WORLDCUP!BD58</f>
        <v>South Africa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Sweden</v>
      </c>
      <c r="F238" s="9" t="str">
        <f ca="1">+WORLDCUP!BD60</f>
        <v>Scotland</v>
      </c>
      <c r="G238" s="9" t="str">
        <f ca="1">+WORLDCUP!BD58</f>
        <v>South Africa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Norway</v>
      </c>
      <c r="F239" s="9" t="str">
        <f ca="1">+WORLDCUP!BD60</f>
        <v>Scotland</v>
      </c>
      <c r="G239" s="9" t="str">
        <f ca="1">+WORLDCUP!BD58</f>
        <v>South Africa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Sweden</v>
      </c>
      <c r="F240" s="9" t="str">
        <f ca="1">+WORLDCUP!BD60</f>
        <v>Scotland</v>
      </c>
      <c r="G240" s="9" t="str">
        <f ca="1">+WORLDCUP!BD58</f>
        <v>South Africa</v>
      </c>
      <c r="H240" s="9" t="str">
        <f ca="1">+WORLDCUP!BD61</f>
        <v>Australia</v>
      </c>
      <c r="I240" s="9" t="str">
        <f ca="1">+WORLDCUP!BD69</f>
        <v>Ghana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Sweden</v>
      </c>
      <c r="F241" s="9" t="str">
        <f ca="1">+WORLDCUP!BD60</f>
        <v>Scotland</v>
      </c>
      <c r="G241" s="9" t="str">
        <f ca="1">+WORLDCUP!BD58</f>
        <v>South Africa</v>
      </c>
      <c r="H241" s="9" t="str">
        <f ca="1">+WORLDCUP!BD61</f>
        <v>Australia</v>
      </c>
      <c r="I241" s="9" t="str">
        <f ca="1">+WORLDCUP!BD66</f>
        <v>Norway</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Australia</v>
      </c>
      <c r="G242" s="9" t="str">
        <f ca="1">+WORLDCUP!BD58</f>
        <v>South Africa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Norway</v>
      </c>
      <c r="F243" s="9" t="str">
        <f ca="1">+WORLDCUP!BD61</f>
        <v>Australia</v>
      </c>
      <c r="G243" s="9" t="str">
        <f ca="1">+WORLDCUP!BD58</f>
        <v>South Africa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Australia</v>
      </c>
      <c r="G244" s="9" t="str">
        <f ca="1">+WORLDCUP!BD58</f>
        <v>South Africa</v>
      </c>
      <c r="H244" s="9" t="str">
        <f ca="1">+WORLDCUP!BD63</f>
        <v>Sweden</v>
      </c>
      <c r="I244" s="9" t="str">
        <f ca="1">+WORLDCUP!BD69</f>
        <v>Ghana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Australia</v>
      </c>
      <c r="G245" s="9" t="str">
        <f ca="1">+WORLDCUP!BD58</f>
        <v>South Africa</v>
      </c>
      <c r="H245" s="9" t="str">
        <f ca="1">+WORLDCUP!BD63</f>
        <v>Sweden</v>
      </c>
      <c r="I245" s="9" t="str">
        <f ca="1">+WORLDCUP!BD66</f>
        <v>Norway</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Iran</v>
      </c>
      <c r="E246" s="9" t="str">
        <f ca="1">+WORLDCUP!BD63</f>
        <v>Sweden</v>
      </c>
      <c r="F246" s="9" t="str">
        <f ca="1">+WORLDCUP!BD60</f>
        <v>Scotland</v>
      </c>
      <c r="G246" s="9" t="str">
        <f ca="1">+WORLDCUP!BD58</f>
        <v>South Africa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Australia</v>
      </c>
      <c r="G247" s="9" t="str">
        <f ca="1">+WORLDCUP!BD58</f>
        <v>South Africa</v>
      </c>
      <c r="H247" s="9" t="str">
        <f ca="1">+WORLDCUP!BD63</f>
        <v>Sweden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Iran</v>
      </c>
      <c r="E248" s="9" t="str">
        <f ca="1">+WORLDCUP!BD67</f>
        <v>Algeria</v>
      </c>
      <c r="F248" s="9" t="str">
        <f ca="1">+WORLDCUP!BD60</f>
        <v>Scotland</v>
      </c>
      <c r="G248" s="9" t="str">
        <f ca="1">+WORLDCUP!BD58</f>
        <v>South Africa</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Iran</v>
      </c>
      <c r="E249" s="9" t="str">
        <f ca="1">+WORLDCUP!BD63</f>
        <v>Sweden</v>
      </c>
      <c r="F249" s="9" t="str">
        <f ca="1">+WORLDCUP!BD60</f>
        <v>Scotland</v>
      </c>
      <c r="G249" s="9" t="str">
        <f ca="1">+WORLDCUP!BD58</f>
        <v>South Africa</v>
      </c>
      <c r="H249" s="9" t="str">
        <f ca="1">+WORLDCUP!BD61</f>
        <v>Australia</v>
      </c>
      <c r="I249" s="9" t="str">
        <f ca="1">+WORLDCUP!BD69</f>
        <v>Ghana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Iran</v>
      </c>
      <c r="E250" s="9" t="str">
        <f ca="1">+WORLDCUP!BD63</f>
        <v>Sweden</v>
      </c>
      <c r="F250" s="9" t="str">
        <f ca="1">+WORLDCUP!BD60</f>
        <v>Scotland</v>
      </c>
      <c r="G250" s="9" t="str">
        <f ca="1">+WORLDCUP!BD58</f>
        <v>South Africa</v>
      </c>
      <c r="H250" s="9" t="str">
        <f ca="1">+WORLDCUP!BD61</f>
        <v>Australia</v>
      </c>
      <c r="I250" s="9" t="str">
        <f ca="1">+WORLDCUP!BD66</f>
        <v>Norway</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Iran</v>
      </c>
      <c r="E251" s="9" t="str">
        <f ca="1">+WORLDCUP!BD67</f>
        <v>Algeria</v>
      </c>
      <c r="F251" s="9" t="str">
        <f ca="1">+WORLDCUP!BD60</f>
        <v>Scotland</v>
      </c>
      <c r="G251" s="9" t="str">
        <f ca="1">+WORLDCUP!BD58</f>
        <v>South Africa</v>
      </c>
      <c r="H251" s="9" t="str">
        <f ca="1">+WORLDCUP!BD63</f>
        <v>Sweden</v>
      </c>
      <c r="I251" s="9" t="str">
        <f ca="1">+WORLDCUP!BD61</f>
        <v>Australia</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Algeria</v>
      </c>
      <c r="E252" s="9" t="str">
        <f ca="1">+WORLDCUP!BD66</f>
        <v>Norway</v>
      </c>
      <c r="F252" s="9" t="str">
        <f ca="1">+WORLDCUP!BD60</f>
        <v>Scotland</v>
      </c>
      <c r="G252" s="9" t="str">
        <f ca="1">+WORLDCUP!BD58</f>
        <v>South Africa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Curaçao</v>
      </c>
      <c r="F253" s="9" t="str">
        <f ca="1">+WORLDCUP!BD60</f>
        <v>Scotland</v>
      </c>
      <c r="G253" s="9" t="str">
        <f ca="1">+WORLDCUP!BD58</f>
        <v>South Africa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Curaçao</v>
      </c>
      <c r="E254" s="9" t="str">
        <f ca="1">+WORLDCUP!BD66</f>
        <v>Norway</v>
      </c>
      <c r="F254" s="9" t="str">
        <f ca="1">+WORLDCUP!BD60</f>
        <v>Scotland</v>
      </c>
      <c r="G254" s="9" t="str">
        <f ca="1">+WORLDCUP!BD58</f>
        <v>South Africa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Curaçao</v>
      </c>
      <c r="F255" s="9" t="str">
        <f ca="1">+WORLDCUP!BD60</f>
        <v>Scotland</v>
      </c>
      <c r="G255" s="9" t="str">
        <f ca="1">+WORLDCUP!BD58</f>
        <v>South Africa</v>
      </c>
      <c r="H255" s="9" t="str">
        <f ca="1">+WORLDCUP!BD61</f>
        <v>Australia</v>
      </c>
      <c r="I255" s="9" t="str">
        <f ca="1">+WORLDCUP!BD69</f>
        <v>Ghana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Curaçao</v>
      </c>
      <c r="F256" s="9" t="str">
        <f ca="1">+WORLDCUP!BD60</f>
        <v>Scotland</v>
      </c>
      <c r="G256" s="9" t="str">
        <f ca="1">+WORLDCUP!BD58</f>
        <v>South Africa</v>
      </c>
      <c r="H256" s="9" t="str">
        <f ca="1">+WORLDCUP!BD61</f>
        <v>Australia</v>
      </c>
      <c r="I256" s="9" t="str">
        <f ca="1">+WORLDCUP!BD66</f>
        <v>Norway</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Iran</v>
      </c>
      <c r="E257" s="9" t="str">
        <f ca="1">+WORLDCUP!BD67</f>
        <v>Algeria</v>
      </c>
      <c r="F257" s="9" t="str">
        <f ca="1">+WORLDCUP!BD60</f>
        <v>Scotland</v>
      </c>
      <c r="G257" s="9" t="str">
        <f ca="1">+WORLDCUP!BD58</f>
        <v>South Africa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Iran</v>
      </c>
      <c r="E258" s="9" t="str">
        <f ca="1">+WORLDCUP!BD66</f>
        <v>Norway</v>
      </c>
      <c r="F258" s="9" t="str">
        <f ca="1">+WORLDCUP!BD60</f>
        <v>Scotland</v>
      </c>
      <c r="G258" s="9" t="str">
        <f ca="1">+WORLDCUP!BD58</f>
        <v>South Africa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Iran</v>
      </c>
      <c r="E259" s="9" t="str">
        <f ca="1">+WORLDCUP!BD67</f>
        <v>Algeria</v>
      </c>
      <c r="F259" s="9" t="str">
        <f ca="1">+WORLDCUP!BD60</f>
        <v>Scotland</v>
      </c>
      <c r="G259" s="9" t="str">
        <f ca="1">+WORLDCUP!BD58</f>
        <v>South Africa</v>
      </c>
      <c r="H259" s="9" t="str">
        <f ca="1">+WORLDCUP!BD61</f>
        <v>Australia</v>
      </c>
      <c r="I259" s="9" t="str">
        <f ca="1">+WORLDCUP!BD69</f>
        <v>Ghana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Iran</v>
      </c>
      <c r="E260" s="9" t="str">
        <f ca="1">+WORLDCUP!BD67</f>
        <v>Algeria</v>
      </c>
      <c r="F260" s="9" t="str">
        <f ca="1">+WORLDCUP!BD60</f>
        <v>Scotland</v>
      </c>
      <c r="G260" s="9" t="str">
        <f ca="1">+WORLDCUP!BD58</f>
        <v>South Africa</v>
      </c>
      <c r="H260" s="9" t="str">
        <f ca="1">+WORLDCUP!BD61</f>
        <v>Australia</v>
      </c>
      <c r="I260" s="9" t="str">
        <f ca="1">+WORLDCUP!BD66</f>
        <v>Norway</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Iran</v>
      </c>
      <c r="E261" s="9" t="str">
        <f ca="1">+WORLDCUP!BD62</f>
        <v>Curaçao</v>
      </c>
      <c r="F261" s="9" t="str">
        <f ca="1">+WORLDCUP!BD60</f>
        <v>Scotland</v>
      </c>
      <c r="G261" s="9" t="str">
        <f ca="1">+WORLDCUP!BD58</f>
        <v>South Africa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Iran</v>
      </c>
      <c r="E262" s="9" t="str">
        <f ca="1">+WORLDCUP!BD67</f>
        <v>Algeria</v>
      </c>
      <c r="F262" s="9" t="str">
        <f ca="1">+WORLDCUP!BD60</f>
        <v>Scotland</v>
      </c>
      <c r="G262" s="9" t="str">
        <f ca="1">+WORLDCUP!BD58</f>
        <v>South Africa</v>
      </c>
      <c r="H262" s="9" t="str">
        <f ca="1">+WORLDCUP!BD61</f>
        <v>Australia</v>
      </c>
      <c r="I262" s="9" t="str">
        <f ca="1">+WORLDCUP!BD69</f>
        <v>Ghana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Iran</v>
      </c>
      <c r="E263" s="9" t="str">
        <f ca="1">+WORLDCUP!BD67</f>
        <v>Algeria</v>
      </c>
      <c r="F263" s="9" t="str">
        <f ca="1">+WORLDCUP!BD60</f>
        <v>Scotland</v>
      </c>
      <c r="G263" s="9" t="str">
        <f ca="1">+WORLDCUP!BD58</f>
        <v>South Africa</v>
      </c>
      <c r="H263" s="9" t="str">
        <f ca="1">+WORLDCUP!BD61</f>
        <v>Australia</v>
      </c>
      <c r="I263" s="9" t="str">
        <f ca="1">+WORLDCUP!BD62</f>
        <v>Curaçao</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Iran</v>
      </c>
      <c r="E264" s="9" t="str">
        <f ca="1">+WORLDCUP!BD62</f>
        <v>Curaçao</v>
      </c>
      <c r="F264" s="9" t="str">
        <f ca="1">+WORLDCUP!BD60</f>
        <v>Scotland</v>
      </c>
      <c r="G264" s="9" t="str">
        <f ca="1">+WORLDCUP!BD58</f>
        <v>South Africa</v>
      </c>
      <c r="H264" s="9" t="str">
        <f ca="1">+WORLDCUP!BD61</f>
        <v>Australia</v>
      </c>
      <c r="I264" s="9" t="str">
        <f ca="1">+WORLDCUP!BD69</f>
        <v>Ghana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Iran</v>
      </c>
      <c r="E265" s="9" t="str">
        <f ca="1">+WORLDCUP!BD62</f>
        <v>Curaçao</v>
      </c>
      <c r="F265" s="9" t="str">
        <f ca="1">+WORLDCUP!BD60</f>
        <v>Scotland</v>
      </c>
      <c r="G265" s="9" t="str">
        <f ca="1">+WORLDCUP!BD58</f>
        <v>South Africa</v>
      </c>
      <c r="H265" s="9" t="str">
        <f ca="1">+WORLDCUP!BD61</f>
        <v>Australia</v>
      </c>
      <c r="I265" s="9" t="str">
        <f ca="1">+WORLDCUP!BD66</f>
        <v>Norway</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Iran</v>
      </c>
      <c r="E266" s="9" t="str">
        <f ca="1">+WORLDCUP!BD67</f>
        <v>Algeria</v>
      </c>
      <c r="F266" s="9" t="str">
        <f ca="1">+WORLDCUP!BD60</f>
        <v>Scotland</v>
      </c>
      <c r="G266" s="9" t="str">
        <f ca="1">+WORLDCUP!BD58</f>
        <v>South Africa</v>
      </c>
      <c r="H266" s="9" t="str">
        <f ca="1">+WORLDCUP!BD61</f>
        <v>Australia</v>
      </c>
      <c r="I266" s="9" t="str">
        <f ca="1">+WORLDCUP!BD62</f>
        <v>Curaçao</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Curaçao</v>
      </c>
      <c r="F267" s="9" t="str">
        <f ca="1">+WORLDCUP!BD61</f>
        <v>Australia</v>
      </c>
      <c r="G267" s="9" t="str">
        <f ca="1">+WORLDCUP!BD58</f>
        <v>South Africa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Norway</v>
      </c>
      <c r="F268" s="9" t="str">
        <f ca="1">+WORLDCUP!BD61</f>
        <v>Australia</v>
      </c>
      <c r="G268" s="9" t="str">
        <f ca="1">+WORLDCUP!BD58</f>
        <v>South Africa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Curaçao</v>
      </c>
      <c r="F269" s="9" t="str">
        <f ca="1">+WORLDCUP!BD61</f>
        <v>Australia</v>
      </c>
      <c r="G269" s="9" t="str">
        <f ca="1">+WORLDCUP!BD58</f>
        <v>South Africa</v>
      </c>
      <c r="H269" s="9" t="str">
        <f ca="1">+WORLDCUP!BD63</f>
        <v>Sweden</v>
      </c>
      <c r="I269" s="9" t="str">
        <f ca="1">+WORLDCUP!BD69</f>
        <v>Ghana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Curaçao</v>
      </c>
      <c r="F270" s="9" t="str">
        <f ca="1">+WORLDCUP!BD61</f>
        <v>Australia</v>
      </c>
      <c r="G270" s="9" t="str">
        <f ca="1">+WORLDCUP!BD58</f>
        <v>South Africa</v>
      </c>
      <c r="H270" s="9" t="str">
        <f ca="1">+WORLDCUP!BD63</f>
        <v>Sweden</v>
      </c>
      <c r="I270" s="9" t="str">
        <f ca="1">+WORLDCUP!BD66</f>
        <v>Norway</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Curaçao</v>
      </c>
      <c r="E271" s="9" t="str">
        <f ca="1">+WORLDCUP!BD63</f>
        <v>Sweden</v>
      </c>
      <c r="F271" s="9" t="str">
        <f ca="1">+WORLDCUP!BD60</f>
        <v>Scotland</v>
      </c>
      <c r="G271" s="9" t="str">
        <f ca="1">+WORLDCUP!BD58</f>
        <v>South Africa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Sweden</v>
      </c>
      <c r="F272" s="9" t="str">
        <f ca="1">+WORLDCUP!BD60</f>
        <v>Scotland</v>
      </c>
      <c r="G272" s="9" t="str">
        <f ca="1">+WORLDCUP!BD58</f>
        <v>South Africa</v>
      </c>
      <c r="H272" s="9" t="str">
        <f ca="1">+WORLDCUP!BD61</f>
        <v>Australia</v>
      </c>
      <c r="I272" s="9" t="str">
        <f ca="1">+WORLDCUP!BD69</f>
        <v>Ghana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Curaçao</v>
      </c>
      <c r="F273" s="9" t="str">
        <f ca="1">+WORLDCUP!BD60</f>
        <v>Scotland</v>
      </c>
      <c r="G273" s="9" t="str">
        <f ca="1">+WORLDCUP!BD58</f>
        <v>South Africa</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Curaçao</v>
      </c>
      <c r="E274" s="9" t="str">
        <f ca="1">+WORLDCUP!BD63</f>
        <v>Sweden</v>
      </c>
      <c r="F274" s="9" t="str">
        <f ca="1">+WORLDCUP!BD60</f>
        <v>Scotland</v>
      </c>
      <c r="G274" s="9" t="str">
        <f ca="1">+WORLDCUP!BD58</f>
        <v>South Africa</v>
      </c>
      <c r="H274" s="9" t="str">
        <f ca="1">+WORLDCUP!BD61</f>
        <v>Australia</v>
      </c>
      <c r="I274" s="9" t="str">
        <f ca="1">+WORLDCUP!BD69</f>
        <v>Ghana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Curaçao</v>
      </c>
      <c r="E275" s="9" t="str">
        <f ca="1">+WORLDCUP!BD63</f>
        <v>Sweden</v>
      </c>
      <c r="F275" s="9" t="str">
        <f ca="1">+WORLDCUP!BD60</f>
        <v>Scotland</v>
      </c>
      <c r="G275" s="9" t="str">
        <f ca="1">+WORLDCUP!BD58</f>
        <v>South Africa</v>
      </c>
      <c r="H275" s="9" t="str">
        <f ca="1">+WORLDCUP!BD61</f>
        <v>Australia</v>
      </c>
      <c r="I275" s="9" t="str">
        <f ca="1">+WORLDCUP!BD66</f>
        <v>Norway</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Curaçao</v>
      </c>
      <c r="F276" s="9" t="str">
        <f ca="1">+WORLDCUP!BD60</f>
        <v>Scotland</v>
      </c>
      <c r="G276" s="9" t="str">
        <f ca="1">+WORLDCUP!BD58</f>
        <v>South Africa</v>
      </c>
      <c r="H276" s="9" t="str">
        <f ca="1">+WORLDCUP!BD63</f>
        <v>Sweden</v>
      </c>
      <c r="I276" s="9" t="str">
        <f ca="1">+WORLDCUP!BD61</f>
        <v>Australia</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Curaçao</v>
      </c>
      <c r="F277" s="9" t="str">
        <f ca="1">+WORLDCUP!BD61</f>
        <v>Australia</v>
      </c>
      <c r="G277" s="9" t="str">
        <f ca="1">+WORLDCUP!BD58</f>
        <v>South Africa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Australia</v>
      </c>
      <c r="G278" s="9" t="str">
        <f ca="1">+WORLDCUP!BD58</f>
        <v>South Africa</v>
      </c>
      <c r="H278" s="9" t="str">
        <f ca="1">+WORLDCUP!BD63</f>
        <v>Sweden</v>
      </c>
      <c r="I278" s="9" t="str">
        <f ca="1">+WORLDCUP!BD69</f>
        <v>Ghana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Australia</v>
      </c>
      <c r="G279" s="9" t="str">
        <f ca="1">+WORLDCUP!BD58</f>
        <v>South Africa</v>
      </c>
      <c r="H279" s="9" t="str">
        <f ca="1">+WORLDCUP!BD63</f>
        <v>Sweden</v>
      </c>
      <c r="I279" s="9" t="str">
        <f ca="1">+WORLDCUP!BD62</f>
        <v>Curaçao</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Curaçao</v>
      </c>
      <c r="F280" s="9" t="str">
        <f ca="1">+WORLDCUP!BD61</f>
        <v>Australia</v>
      </c>
      <c r="G280" s="9" t="str">
        <f ca="1">+WORLDCUP!BD58</f>
        <v>South Africa</v>
      </c>
      <c r="H280" s="9" t="str">
        <f ca="1">+WORLDCUP!BD63</f>
        <v>Sweden</v>
      </c>
      <c r="I280" s="9" t="str">
        <f ca="1">+WORLDCUP!BD69</f>
        <v>Ghana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Curaçao</v>
      </c>
      <c r="F281" s="9" t="str">
        <f ca="1">+WORLDCUP!BD61</f>
        <v>Australia</v>
      </c>
      <c r="G281" s="9" t="str">
        <f ca="1">+WORLDCUP!BD58</f>
        <v>South Africa</v>
      </c>
      <c r="H281" s="9" t="str">
        <f ca="1">+WORLDCUP!BD63</f>
        <v>Sweden</v>
      </c>
      <c r="I281" s="9" t="str">
        <f ca="1">+WORLDCUP!BD66</f>
        <v>Norway</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Australia</v>
      </c>
      <c r="G282" s="9" t="str">
        <f ca="1">+WORLDCUP!BD58</f>
        <v>South Africa</v>
      </c>
      <c r="H282" s="9" t="str">
        <f ca="1">+WORLDCUP!BD63</f>
        <v>Sweden</v>
      </c>
      <c r="I282" s="9" t="str">
        <f ca="1">+WORLDCUP!BD62</f>
        <v>Curaçao</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Iran</v>
      </c>
      <c r="E283" s="9" t="str">
        <f ca="1">+WORLDCUP!BD63</f>
        <v>Sweden</v>
      </c>
      <c r="F283" s="9" t="str">
        <f ca="1">+WORLDCUP!BD60</f>
        <v>Scotland</v>
      </c>
      <c r="G283" s="9" t="str">
        <f ca="1">+WORLDCUP!BD58</f>
        <v>South Africa</v>
      </c>
      <c r="H283" s="9" t="str">
        <f ca="1">+WORLDCUP!BD61</f>
        <v>Australia</v>
      </c>
      <c r="I283" s="9" t="str">
        <f ca="1">+WORLDCUP!BD69</f>
        <v>Ghana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Iran</v>
      </c>
      <c r="E284" s="9" t="str">
        <f ca="1">+WORLDCUP!BD62</f>
        <v>Curaçao</v>
      </c>
      <c r="F284" s="9" t="str">
        <f ca="1">+WORLDCUP!BD60</f>
        <v>Scotland</v>
      </c>
      <c r="G284" s="9" t="str">
        <f ca="1">+WORLDCUP!BD58</f>
        <v>South Africa</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Iran</v>
      </c>
      <c r="E285" s="9" t="str">
        <f ca="1">+WORLDCUP!BD67</f>
        <v>Algeria</v>
      </c>
      <c r="F285" s="9" t="str">
        <f ca="1">+WORLDCUP!BD60</f>
        <v>Scotland</v>
      </c>
      <c r="G285" s="9" t="str">
        <f ca="1">+WORLDCUP!BD58</f>
        <v>South Africa</v>
      </c>
      <c r="H285" s="9" t="str">
        <f ca="1">+WORLDCUP!BD63</f>
        <v>Sweden</v>
      </c>
      <c r="I285" s="9" t="str">
        <f ca="1">+WORLDCUP!BD61</f>
        <v>Australia</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Iran</v>
      </c>
      <c r="E286" s="9" t="str">
        <f ca="1">+WORLDCUP!BD62</f>
        <v>Curaçao</v>
      </c>
      <c r="F286" s="9" t="str">
        <f ca="1">+WORLDCUP!BD60</f>
        <v>Scotland</v>
      </c>
      <c r="G286" s="9" t="str">
        <f ca="1">+WORLDCUP!BD58</f>
        <v>South Africa</v>
      </c>
      <c r="H286" s="9" t="str">
        <f ca="1">+WORLDCUP!BD63</f>
        <v>Sweden</v>
      </c>
      <c r="I286" s="9" t="str">
        <f ca="1">+WORLDCUP!BD61</f>
        <v>Australia</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Bosnia and Herzegovina</v>
      </c>
      <c r="F287" s="9" t="str">
        <f ca="1">+WORLDCUP!BD58</f>
        <v>South Africa</v>
      </c>
      <c r="G287" s="9" t="str">
        <f ca="1">+WORLDCUP!BD66</f>
        <v>Norway</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Bosnia and Herzegovina</v>
      </c>
      <c r="F288" s="9" t="str">
        <f ca="1">+WORLDCUP!BD58</f>
        <v>South Africa</v>
      </c>
      <c r="G288" s="9" t="str">
        <f ca="1">+WORLDCUP!BD66</f>
        <v>Norway</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Sweden</v>
      </c>
      <c r="G289" s="9" t="str">
        <f ca="1">+WORLDCUP!BD58</f>
        <v>South Africa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Bosnia and Herzegovina</v>
      </c>
      <c r="F290" s="9" t="str">
        <f ca="1">+WORLDCUP!BD63</f>
        <v>Sweden</v>
      </c>
      <c r="G290" s="9" t="str">
        <f ca="1">+WORLDCUP!BD58</f>
        <v>South Africa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Iran</v>
      </c>
      <c r="E291" s="9" t="str">
        <f ca="1">+WORLDCUP!BD59</f>
        <v>Bosnia and Herzegovina</v>
      </c>
      <c r="F291" s="9" t="str">
        <f ca="1">+WORLDCUP!BD58</f>
        <v>South Africa</v>
      </c>
      <c r="G291" s="9" t="str">
        <f ca="1">+WORLDCUP!BD66</f>
        <v>Norway</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Bosnia and Herzegovina</v>
      </c>
      <c r="F292" s="9" t="str">
        <f ca="1">+WORLDCUP!BD63</f>
        <v>Sweden</v>
      </c>
      <c r="G292" s="9" t="str">
        <f ca="1">+WORLDCUP!BD58</f>
        <v>South Africa</v>
      </c>
      <c r="H292" s="9" t="str">
        <f ca="1">+WORLDCUP!BD64</f>
        <v>Iran</v>
      </c>
      <c r="I292" s="9" t="str">
        <f ca="1">+WORLDCUP!BD69</f>
        <v>Ghana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Bosnia and Herzegovina</v>
      </c>
      <c r="F293" s="9" t="str">
        <f ca="1">+WORLDCUP!BD63</f>
        <v>Sweden</v>
      </c>
      <c r="G293" s="9" t="str">
        <f ca="1">+WORLDCUP!BD58</f>
        <v>South Africa</v>
      </c>
      <c r="H293" s="9" t="str">
        <f ca="1">+WORLDCUP!BD64</f>
        <v>Iran</v>
      </c>
      <c r="I293" s="9" t="str">
        <f ca="1">+WORLDCUP!BD66</f>
        <v>Norway</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Algeria</v>
      </c>
      <c r="E294" s="9" t="str">
        <f ca="1">+WORLDCUP!BD59</f>
        <v>Bosnia and Herzegovina</v>
      </c>
      <c r="F294" s="9" t="str">
        <f ca="1">+WORLDCUP!BD58</f>
        <v>South Africa</v>
      </c>
      <c r="G294" s="9" t="str">
        <f ca="1">+WORLDCUP!BD66</f>
        <v>Norway</v>
      </c>
      <c r="H294" s="9" t="str">
        <f ca="1">+WORLDCUP!BD65</f>
        <v>Cape Verde</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Algeria</v>
      </c>
      <c r="E295" s="9" t="str">
        <f ca="1">+WORLDCUP!BD59</f>
        <v>Bosnia and Herzegovina</v>
      </c>
      <c r="F295" s="9" t="str">
        <f ca="1">+WORLDCUP!BD58</f>
        <v>South Africa</v>
      </c>
      <c r="G295" s="9" t="str">
        <f ca="1">+WORLDCUP!BD66</f>
        <v>Norway</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Algeria</v>
      </c>
      <c r="E296" s="9" t="str">
        <f ca="1">+WORLDCUP!BD59</f>
        <v>Bosnia and Herzegovina</v>
      </c>
      <c r="F296" s="9" t="str">
        <f ca="1">+WORLDCUP!BD58</f>
        <v>South Africa</v>
      </c>
      <c r="G296" s="9" t="str">
        <f ca="1">+WORLDCUP!BD65</f>
        <v>Cape Verde</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Iran</v>
      </c>
      <c r="E297" s="9" t="str">
        <f ca="1">+WORLDCUP!BD59</f>
        <v>Bosnia and Herzegovina</v>
      </c>
      <c r="F297" s="9" t="str">
        <f ca="1">+WORLDCUP!BD58</f>
        <v>South Africa</v>
      </c>
      <c r="G297" s="9" t="str">
        <f ca="1">+WORLDCUP!BD66</f>
        <v>Norway</v>
      </c>
      <c r="H297" s="9" t="str">
        <f ca="1">+WORLDCUP!BD65</f>
        <v>Cape Verde</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Algeria</v>
      </c>
      <c r="E298" s="9" t="str">
        <f ca="1">+WORLDCUP!BD59</f>
        <v>Bosnia and Herzegovina</v>
      </c>
      <c r="F298" s="9" t="str">
        <f ca="1">+WORLDCUP!BD58</f>
        <v>South Africa</v>
      </c>
      <c r="G298" s="9" t="str">
        <f ca="1">+WORLDCUP!BD65</f>
        <v>Cape Verde</v>
      </c>
      <c r="H298" s="9" t="str">
        <f ca="1">+WORLDCUP!BD64</f>
        <v>Iran</v>
      </c>
      <c r="I298" s="9" t="str">
        <f ca="1">+WORLDCUP!BD69</f>
        <v>Ghana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Algeria</v>
      </c>
      <c r="E299" s="9" t="str">
        <f ca="1">+WORLDCUP!BD59</f>
        <v>Bosnia and Herzegovina</v>
      </c>
      <c r="F299" s="9" t="str">
        <f ca="1">+WORLDCUP!BD58</f>
        <v>South Africa</v>
      </c>
      <c r="G299" s="9" t="str">
        <f ca="1">+WORLDCUP!BD65</f>
        <v>Cape Verde</v>
      </c>
      <c r="H299" s="9" t="str">
        <f ca="1">+WORLDCUP!BD64</f>
        <v>Iran</v>
      </c>
      <c r="I299" s="9" t="str">
        <f ca="1">+WORLDCUP!BD66</f>
        <v>Norway</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Algeria</v>
      </c>
      <c r="E300" s="9" t="str">
        <f ca="1">+WORLDCUP!BD59</f>
        <v>Bosnia and Herzegovina</v>
      </c>
      <c r="F300" s="9" t="str">
        <f ca="1">+WORLDCUP!BD58</f>
        <v>South Africa</v>
      </c>
      <c r="G300" s="9" t="str">
        <f ca="1">+WORLDCUP!BD66</f>
        <v>Norway</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Algeria</v>
      </c>
      <c r="E301" s="9" t="str">
        <f ca="1">+WORLDCUP!BD59</f>
        <v>Bosnia and Herzegovina</v>
      </c>
      <c r="F301" s="9" t="str">
        <f ca="1">+WORLDCUP!BD63</f>
        <v>Sweden</v>
      </c>
      <c r="G301" s="9" t="str">
        <f ca="1">+WORLDCUP!BD58</f>
        <v>South Africa</v>
      </c>
      <c r="H301" s="9" t="str">
        <f ca="1">+WORLDCUP!BD65</f>
        <v>Cape Verde</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Norway</v>
      </c>
      <c r="E302" s="9" t="str">
        <f ca="1">+WORLDCUP!BD59</f>
        <v>Bosnia and Herzegovina</v>
      </c>
      <c r="F302" s="9" t="str">
        <f ca="1">+WORLDCUP!BD63</f>
        <v>Sweden</v>
      </c>
      <c r="G302" s="9" t="str">
        <f ca="1">+WORLDCUP!BD58</f>
        <v>South Africa</v>
      </c>
      <c r="H302" s="9" t="str">
        <f ca="1">+WORLDCUP!BD65</f>
        <v>Cape Verde</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Algeria</v>
      </c>
      <c r="E303" s="9" t="str">
        <f ca="1">+WORLDCUP!BD59</f>
        <v>Bosnia and Herzegovina</v>
      </c>
      <c r="F303" s="9" t="str">
        <f ca="1">+WORLDCUP!BD63</f>
        <v>Sweden</v>
      </c>
      <c r="G303" s="9" t="str">
        <f ca="1">+WORLDCUP!BD58</f>
        <v>South Africa</v>
      </c>
      <c r="H303" s="9" t="str">
        <f ca="1">+WORLDCUP!BD65</f>
        <v>Cape Verde</v>
      </c>
      <c r="I303" s="9" t="str">
        <f ca="1">+WORLDCUP!BD69</f>
        <v>Ghana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Algeria</v>
      </c>
      <c r="E304" s="9" t="str">
        <f ca="1">+WORLDCUP!BD59</f>
        <v>Bosnia and Herzegovina</v>
      </c>
      <c r="F304" s="9" t="str">
        <f ca="1">+WORLDCUP!BD63</f>
        <v>Sweden</v>
      </c>
      <c r="G304" s="9" t="str">
        <f ca="1">+WORLDCUP!BD58</f>
        <v>South Africa</v>
      </c>
      <c r="H304" s="9" t="str">
        <f ca="1">+WORLDCUP!BD65</f>
        <v>Cape Verde</v>
      </c>
      <c r="I304" s="9" t="str">
        <f ca="1">+WORLDCUP!BD66</f>
        <v>Norway</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Algeria</v>
      </c>
      <c r="E305" s="9" t="str">
        <f ca="1">+WORLDCUP!BD59</f>
        <v>Bosnia and Herzegovina</v>
      </c>
      <c r="F305" s="9" t="str">
        <f ca="1">+WORLDCUP!BD63</f>
        <v>Sweden</v>
      </c>
      <c r="G305" s="9" t="str">
        <f ca="1">+WORLDCUP!BD58</f>
        <v>South Africa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Iran</v>
      </c>
      <c r="E306" s="9" t="str">
        <f ca="1">+WORLDCUP!BD59</f>
        <v>Bosnia and Herzegovina</v>
      </c>
      <c r="F306" s="9" t="str">
        <f ca="1">+WORLDCUP!BD58</f>
        <v>South Africa</v>
      </c>
      <c r="G306" s="9" t="str">
        <f ca="1">+WORLDCUP!BD66</f>
        <v>Norway</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Algeria</v>
      </c>
      <c r="E307" s="9" t="str">
        <f ca="1">+WORLDCUP!BD59</f>
        <v>Bosnia and Herzegovina</v>
      </c>
      <c r="F307" s="9" t="str">
        <f ca="1">+WORLDCUP!BD63</f>
        <v>Sweden</v>
      </c>
      <c r="G307" s="9" t="str">
        <f ca="1">+WORLDCUP!BD58</f>
        <v>South Africa</v>
      </c>
      <c r="H307" s="9" t="str">
        <f ca="1">+WORLDCUP!BD64</f>
        <v>Iran</v>
      </c>
      <c r="I307" s="9" t="str">
        <f ca="1">+WORLDCUP!BD69</f>
        <v>Ghana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Algeria</v>
      </c>
      <c r="E308" s="9" t="str">
        <f ca="1">+WORLDCUP!BD59</f>
        <v>Bosnia and Herzegovina</v>
      </c>
      <c r="F308" s="9" t="str">
        <f ca="1">+WORLDCUP!BD63</f>
        <v>Sweden</v>
      </c>
      <c r="G308" s="9" t="str">
        <f ca="1">+WORLDCUP!BD58</f>
        <v>South Africa</v>
      </c>
      <c r="H308" s="9" t="str">
        <f ca="1">+WORLDCUP!BD64</f>
        <v>Iran</v>
      </c>
      <c r="I308" s="9" t="str">
        <f ca="1">+WORLDCUP!BD66</f>
        <v>Norway</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Iran</v>
      </c>
      <c r="E309" s="9" t="str">
        <f ca="1">+WORLDCUP!BD59</f>
        <v>Bosnia and Herzegovina</v>
      </c>
      <c r="F309" s="9" t="str">
        <f ca="1">+WORLDCUP!BD63</f>
        <v>Sweden</v>
      </c>
      <c r="G309" s="9" t="str">
        <f ca="1">+WORLDCUP!BD58</f>
        <v>South Africa</v>
      </c>
      <c r="H309" s="9" t="str">
        <f ca="1">+WORLDCUP!BD65</f>
        <v>Cape Verde</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Bosnia and Herzegovina</v>
      </c>
      <c r="F310" s="9" t="str">
        <f ca="1">+WORLDCUP!BD63</f>
        <v>Sweden</v>
      </c>
      <c r="G310" s="9" t="str">
        <f ca="1">+WORLDCUP!BD58</f>
        <v>South Africa</v>
      </c>
      <c r="H310" s="9" t="str">
        <f ca="1">+WORLDCUP!BD64</f>
        <v>Iran</v>
      </c>
      <c r="I310" s="9" t="str">
        <f ca="1">+WORLDCUP!BD69</f>
        <v>Ghana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Bosnia and Herzegovina</v>
      </c>
      <c r="F311" s="9" t="str">
        <f ca="1">+WORLDCUP!BD63</f>
        <v>Sweden</v>
      </c>
      <c r="G311" s="9" t="str">
        <f ca="1">+WORLDCUP!BD58</f>
        <v>South Africa</v>
      </c>
      <c r="H311" s="9" t="str">
        <f ca="1">+WORLDCUP!BD64</f>
        <v>Iran</v>
      </c>
      <c r="I311" s="9" t="str">
        <f ca="1">+WORLDCUP!BD62</f>
        <v>Curaçao</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Iran</v>
      </c>
      <c r="E312" s="9" t="str">
        <f ca="1">+WORLDCUP!BD59</f>
        <v>Bosnia and Herzegovina</v>
      </c>
      <c r="F312" s="9" t="str">
        <f ca="1">+WORLDCUP!BD63</f>
        <v>Sweden</v>
      </c>
      <c r="G312" s="9" t="str">
        <f ca="1">+WORLDCUP!BD58</f>
        <v>South Africa</v>
      </c>
      <c r="H312" s="9" t="str">
        <f ca="1">+WORLDCUP!BD65</f>
        <v>Cape Verde</v>
      </c>
      <c r="I312" s="9" t="str">
        <f ca="1">+WORLDCUP!BD69</f>
        <v>Ghana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Iran</v>
      </c>
      <c r="E313" s="9" t="str">
        <f ca="1">+WORLDCUP!BD59</f>
        <v>Bosnia and Herzegovina</v>
      </c>
      <c r="F313" s="9" t="str">
        <f ca="1">+WORLDCUP!BD63</f>
        <v>Sweden</v>
      </c>
      <c r="G313" s="9" t="str">
        <f ca="1">+WORLDCUP!BD58</f>
        <v>South Africa</v>
      </c>
      <c r="H313" s="9" t="str">
        <f ca="1">+WORLDCUP!BD65</f>
        <v>Cape Verde</v>
      </c>
      <c r="I313" s="9" t="str">
        <f ca="1">+WORLDCUP!BD66</f>
        <v>Norway</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Bosnia and Herzegovina</v>
      </c>
      <c r="F314" s="9" t="str">
        <f ca="1">+WORLDCUP!BD63</f>
        <v>Sweden</v>
      </c>
      <c r="G314" s="9" t="str">
        <f ca="1">+WORLDCUP!BD58</f>
        <v>South Africa</v>
      </c>
      <c r="H314" s="9" t="str">
        <f ca="1">+WORLDCUP!BD64</f>
        <v>Iran</v>
      </c>
      <c r="I314" s="9" t="str">
        <f ca="1">+WORLDCUP!BD62</f>
        <v>Curaçao</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Australia</v>
      </c>
      <c r="G315" s="9" t="str">
        <f ca="1">+WORLDCUP!BD58</f>
        <v>South Africa</v>
      </c>
      <c r="H315" s="9" t="str">
        <f ca="1">+WORLDCUP!BD65</f>
        <v>Cape Verde</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Australia</v>
      </c>
      <c r="G316" s="9" t="str">
        <f ca="1">+WORLDCUP!BD58</f>
        <v>South Africa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Bosnia and Herzegovina</v>
      </c>
      <c r="F317" s="9" t="str">
        <f ca="1">+WORLDCUP!BD61</f>
        <v>Australia</v>
      </c>
      <c r="G317" s="9" t="str">
        <f ca="1">+WORLDCUP!BD58</f>
        <v>South Africa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Iran</v>
      </c>
      <c r="E318" s="9" t="str">
        <f ca="1">+WORLDCUP!BD59</f>
        <v>Bosnia and Herzegovina</v>
      </c>
      <c r="F318" s="9" t="str">
        <f ca="1">+WORLDCUP!BD61</f>
        <v>Australia</v>
      </c>
      <c r="G318" s="9" t="str">
        <f ca="1">+WORLDCUP!BD58</f>
        <v>South Africa</v>
      </c>
      <c r="H318" s="9" t="str">
        <f ca="1">+WORLDCUP!BD65</f>
        <v>Cape Verde</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Bosnia and Herzegovina</v>
      </c>
      <c r="F319" s="9" t="str">
        <f ca="1">+WORLDCUP!BD61</f>
        <v>Australia</v>
      </c>
      <c r="G319" s="9" t="str">
        <f ca="1">+WORLDCUP!BD58</f>
        <v>South Africa</v>
      </c>
      <c r="H319" s="9" t="str">
        <f ca="1">+WORLDCUP!BD64</f>
        <v>Iran</v>
      </c>
      <c r="I319" s="9" t="str">
        <f ca="1">+WORLDCUP!BD69</f>
        <v>Ghana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Bosnia and Herzegovina</v>
      </c>
      <c r="F320" s="9" t="str">
        <f ca="1">+WORLDCUP!BD61</f>
        <v>Australia</v>
      </c>
      <c r="G320" s="9" t="str">
        <f ca="1">+WORLDCUP!BD58</f>
        <v>South Africa</v>
      </c>
      <c r="H320" s="9" t="str">
        <f ca="1">+WORLDCUP!BD64</f>
        <v>Iran</v>
      </c>
      <c r="I320" s="9" t="str">
        <f ca="1">+WORLDCUP!BD66</f>
        <v>Norway</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Australia</v>
      </c>
      <c r="G321" s="9" t="str">
        <f ca="1">+WORLDCUP!BD58</f>
        <v>South Africa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Bosnia and Herzegovina</v>
      </c>
      <c r="F322" s="9" t="str">
        <f ca="1">+WORLDCUP!BD61</f>
        <v>Australia</v>
      </c>
      <c r="G322" s="9" t="str">
        <f ca="1">+WORLDCUP!BD58</f>
        <v>South Africa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Norway</v>
      </c>
      <c r="E323" s="9" t="str">
        <f ca="1">+WORLDCUP!BD59</f>
        <v>Bosnia and Herzegovina</v>
      </c>
      <c r="F323" s="9" t="str">
        <f ca="1">+WORLDCUP!BD61</f>
        <v>Australia</v>
      </c>
      <c r="G323" s="9" t="str">
        <f ca="1">+WORLDCUP!BD58</f>
        <v>South Africa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Bosnia and Herzegovina</v>
      </c>
      <c r="F324" s="9" t="str">
        <f ca="1">+WORLDCUP!BD61</f>
        <v>Australia</v>
      </c>
      <c r="G324" s="9" t="str">
        <f ca="1">+WORLDCUP!BD58</f>
        <v>South Africa</v>
      </c>
      <c r="H324" s="9" t="str">
        <f ca="1">+WORLDCUP!BD63</f>
        <v>Sweden</v>
      </c>
      <c r="I324" s="9" t="str">
        <f ca="1">+WORLDCUP!BD69</f>
        <v>Ghana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Bosnia and Herzegovina</v>
      </c>
      <c r="F325" s="9" t="str">
        <f ca="1">+WORLDCUP!BD61</f>
        <v>Australia</v>
      </c>
      <c r="G325" s="9" t="str">
        <f ca="1">+WORLDCUP!BD58</f>
        <v>South Africa</v>
      </c>
      <c r="H325" s="9" t="str">
        <f ca="1">+WORLDCUP!BD63</f>
        <v>Sweden</v>
      </c>
      <c r="I325" s="9" t="str">
        <f ca="1">+WORLDCUP!BD66</f>
        <v>Norway</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Australia</v>
      </c>
      <c r="G326" s="9" t="str">
        <f ca="1">+WORLDCUP!BD58</f>
        <v>South Africa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Iran</v>
      </c>
      <c r="E327" s="9" t="str">
        <f ca="1">+WORLDCUP!BD59</f>
        <v>Bosnia and Herzegovina</v>
      </c>
      <c r="F327" s="9" t="str">
        <f ca="1">+WORLDCUP!BD61</f>
        <v>Australia</v>
      </c>
      <c r="G327" s="9" t="str">
        <f ca="1">+WORLDCUP!BD58</f>
        <v>South Africa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Australia</v>
      </c>
      <c r="G328" s="9" t="str">
        <f ca="1">+WORLDCUP!BD58</f>
        <v>South Africa</v>
      </c>
      <c r="H328" s="9" t="str">
        <f ca="1">+WORLDCUP!BD64</f>
        <v>Iran</v>
      </c>
      <c r="I328" s="9" t="str">
        <f ca="1">+WORLDCUP!BD69</f>
        <v>Ghana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Australia</v>
      </c>
      <c r="G329" s="9" t="str">
        <f ca="1">+WORLDCUP!BD58</f>
        <v>South Africa</v>
      </c>
      <c r="H329" s="9" t="str">
        <f ca="1">+WORLDCUP!BD64</f>
        <v>Iran</v>
      </c>
      <c r="I329" s="9" t="str">
        <f ca="1">+WORLDCUP!BD66</f>
        <v>Norway</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Iran</v>
      </c>
      <c r="E330" s="9" t="str">
        <f ca="1">+WORLDCUP!BD59</f>
        <v>Bosnia and Herzegovina</v>
      </c>
      <c r="F330" s="9" t="str">
        <f ca="1">+WORLDCUP!BD61</f>
        <v>Australia</v>
      </c>
      <c r="G330" s="9" t="str">
        <f ca="1">+WORLDCUP!BD58</f>
        <v>South Africa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Iran</v>
      </c>
      <c r="E331" s="9" t="str">
        <f ca="1">+WORLDCUP!BD59</f>
        <v>Bosnia and Herzegovina</v>
      </c>
      <c r="F331" s="9" t="str">
        <f ca="1">+WORLDCUP!BD61</f>
        <v>Australia</v>
      </c>
      <c r="G331" s="9" t="str">
        <f ca="1">+WORLDCUP!BD58</f>
        <v>South Africa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Iran</v>
      </c>
      <c r="E332" s="9" t="str">
        <f ca="1">+WORLDCUP!BD59</f>
        <v>Bosnia and Herzegovina</v>
      </c>
      <c r="F332" s="9" t="str">
        <f ca="1">+WORLDCUP!BD61</f>
        <v>Australia</v>
      </c>
      <c r="G332" s="9" t="str">
        <f ca="1">+WORLDCUP!BD58</f>
        <v>South Africa</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Iran</v>
      </c>
      <c r="E333" s="9" t="str">
        <f ca="1">+WORLDCUP!BD59</f>
        <v>Bosnia and Herzegovina</v>
      </c>
      <c r="F333" s="9" t="str">
        <f ca="1">+WORLDCUP!BD61</f>
        <v>Australia</v>
      </c>
      <c r="G333" s="9" t="str">
        <f ca="1">+WORLDCUP!BD58</f>
        <v>South Africa</v>
      </c>
      <c r="H333" s="9" t="str">
        <f ca="1">+WORLDCUP!BD63</f>
        <v>Sweden</v>
      </c>
      <c r="I333" s="9" t="str">
        <f ca="1">+WORLDCUP!BD69</f>
        <v>Ghana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Iran</v>
      </c>
      <c r="E334" s="9" t="str">
        <f ca="1">+WORLDCUP!BD59</f>
        <v>Bosnia and Herzegovina</v>
      </c>
      <c r="F334" s="9" t="str">
        <f ca="1">+WORLDCUP!BD61</f>
        <v>Australia</v>
      </c>
      <c r="G334" s="9" t="str">
        <f ca="1">+WORLDCUP!BD58</f>
        <v>South Africa</v>
      </c>
      <c r="H334" s="9" t="str">
        <f ca="1">+WORLDCUP!BD63</f>
        <v>Sweden</v>
      </c>
      <c r="I334" s="9" t="str">
        <f ca="1">+WORLDCUP!BD66</f>
        <v>Norway</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Iran</v>
      </c>
      <c r="E335" s="9" t="str">
        <f ca="1">+WORLDCUP!BD59</f>
        <v>Bosnia and Herzegovina</v>
      </c>
      <c r="F335" s="9" t="str">
        <f ca="1">+WORLDCUP!BD61</f>
        <v>Australia</v>
      </c>
      <c r="G335" s="9" t="str">
        <f ca="1">+WORLDCUP!BD58</f>
        <v>South Africa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Algeria</v>
      </c>
      <c r="E336" s="9" t="str">
        <f ca="1">+WORLDCUP!BD59</f>
        <v>Bosnia and Herzegovina</v>
      </c>
      <c r="F336" s="9" t="str">
        <f ca="1">+WORLDCUP!BD58</f>
        <v>South Africa</v>
      </c>
      <c r="G336" s="9" t="str">
        <f ca="1">+WORLDCUP!BD66</f>
        <v>Norway</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Algeria</v>
      </c>
      <c r="E337" s="9" t="str">
        <f ca="1">+WORLDCUP!BD59</f>
        <v>Bosnia and Herzegovina</v>
      </c>
      <c r="F337" s="9" t="str">
        <f ca="1">+WORLDCUP!BD61</f>
        <v>Australia</v>
      </c>
      <c r="G337" s="9" t="str">
        <f ca="1">+WORLDCUP!BD58</f>
        <v>South Africa</v>
      </c>
      <c r="H337" s="9" t="str">
        <f ca="1">+WORLDCUP!BD65</f>
        <v>Cape Verde</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Norway</v>
      </c>
      <c r="E338" s="9" t="str">
        <f ca="1">+WORLDCUP!BD59</f>
        <v>Bosnia and Herzegovina</v>
      </c>
      <c r="F338" s="9" t="str">
        <f ca="1">+WORLDCUP!BD61</f>
        <v>Australia</v>
      </c>
      <c r="G338" s="9" t="str">
        <f ca="1">+WORLDCUP!BD58</f>
        <v>South Africa</v>
      </c>
      <c r="H338" s="9" t="str">
        <f ca="1">+WORLDCUP!BD65</f>
        <v>Cape Verde</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Algeria</v>
      </c>
      <c r="E339" s="9" t="str">
        <f ca="1">+WORLDCUP!BD59</f>
        <v>Bosnia and Herzegovina</v>
      </c>
      <c r="F339" s="9" t="str">
        <f ca="1">+WORLDCUP!BD61</f>
        <v>Australia</v>
      </c>
      <c r="G339" s="9" t="str">
        <f ca="1">+WORLDCUP!BD58</f>
        <v>South Africa</v>
      </c>
      <c r="H339" s="9" t="str">
        <f ca="1">+WORLDCUP!BD65</f>
        <v>Cape Verde</v>
      </c>
      <c r="I339" s="9" t="str">
        <f ca="1">+WORLDCUP!BD69</f>
        <v>Ghana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Algeria</v>
      </c>
      <c r="E340" s="9" t="str">
        <f ca="1">+WORLDCUP!BD59</f>
        <v>Bosnia and Herzegovina</v>
      </c>
      <c r="F340" s="9" t="str">
        <f ca="1">+WORLDCUP!BD61</f>
        <v>Australia</v>
      </c>
      <c r="G340" s="9" t="str">
        <f ca="1">+WORLDCUP!BD58</f>
        <v>South Africa</v>
      </c>
      <c r="H340" s="9" t="str">
        <f ca="1">+WORLDCUP!BD65</f>
        <v>Cape Verde</v>
      </c>
      <c r="I340" s="9" t="str">
        <f ca="1">+WORLDCUP!BD66</f>
        <v>Norway</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Algeria</v>
      </c>
      <c r="E341" s="9" t="str">
        <f ca="1">+WORLDCUP!BD59</f>
        <v>Bosnia and Herzegovina</v>
      </c>
      <c r="F341" s="9" t="str">
        <f ca="1">+WORLDCUP!BD61</f>
        <v>Australia</v>
      </c>
      <c r="G341" s="9" t="str">
        <f ca="1">+WORLDCUP!BD58</f>
        <v>South Africa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Iran</v>
      </c>
      <c r="E342" s="9" t="str">
        <f ca="1">+WORLDCUP!BD59</f>
        <v>Bosnia and Herzegovina</v>
      </c>
      <c r="F342" s="9" t="str">
        <f ca="1">+WORLDCUP!BD58</f>
        <v>South Africa</v>
      </c>
      <c r="G342" s="9" t="str">
        <f ca="1">+WORLDCUP!BD66</f>
        <v>Norway</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Algeria</v>
      </c>
      <c r="E343" s="9" t="str">
        <f ca="1">+WORLDCUP!BD59</f>
        <v>Bosnia and Herzegovina</v>
      </c>
      <c r="F343" s="9" t="str">
        <f ca="1">+WORLDCUP!BD61</f>
        <v>Australia</v>
      </c>
      <c r="G343" s="9" t="str">
        <f ca="1">+WORLDCUP!BD58</f>
        <v>South Africa</v>
      </c>
      <c r="H343" s="9" t="str">
        <f ca="1">+WORLDCUP!BD64</f>
        <v>Iran</v>
      </c>
      <c r="I343" s="9" t="str">
        <f ca="1">+WORLDCUP!BD69</f>
        <v>Ghana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Algeria</v>
      </c>
      <c r="E344" s="9" t="str">
        <f ca="1">+WORLDCUP!BD59</f>
        <v>Bosnia and Herzegovina</v>
      </c>
      <c r="F344" s="9" t="str">
        <f ca="1">+WORLDCUP!BD61</f>
        <v>Australia</v>
      </c>
      <c r="G344" s="9" t="str">
        <f ca="1">+WORLDCUP!BD58</f>
        <v>South Africa</v>
      </c>
      <c r="H344" s="9" t="str">
        <f ca="1">+WORLDCUP!BD64</f>
        <v>Iran</v>
      </c>
      <c r="I344" s="9" t="str">
        <f ca="1">+WORLDCUP!BD66</f>
        <v>Norway</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Iran</v>
      </c>
      <c r="E345" s="9" t="str">
        <f ca="1">+WORLDCUP!BD59</f>
        <v>Bosnia and Herzegovina</v>
      </c>
      <c r="F345" s="9" t="str">
        <f ca="1">+WORLDCUP!BD61</f>
        <v>Australia</v>
      </c>
      <c r="G345" s="9" t="str">
        <f ca="1">+WORLDCUP!BD58</f>
        <v>South Africa</v>
      </c>
      <c r="H345" s="9" t="str">
        <f ca="1">+WORLDCUP!BD65</f>
        <v>Cape Verde</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Bosnia and Herzegovina</v>
      </c>
      <c r="F346" s="9" t="str">
        <f ca="1">+WORLDCUP!BD61</f>
        <v>Australia</v>
      </c>
      <c r="G346" s="9" t="str">
        <f ca="1">+WORLDCUP!BD58</f>
        <v>South Africa</v>
      </c>
      <c r="H346" s="9" t="str">
        <f ca="1">+WORLDCUP!BD64</f>
        <v>Iran</v>
      </c>
      <c r="I346" s="9" t="str">
        <f ca="1">+WORLDCUP!BD69</f>
        <v>Ghana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Bosnia and Herzegovina</v>
      </c>
      <c r="F347" s="9" t="str">
        <f ca="1">+WORLDCUP!BD61</f>
        <v>Australia</v>
      </c>
      <c r="G347" s="9" t="str">
        <f ca="1">+WORLDCUP!BD58</f>
        <v>South Africa</v>
      </c>
      <c r="H347" s="9" t="str">
        <f ca="1">+WORLDCUP!BD64</f>
        <v>Iran</v>
      </c>
      <c r="I347" s="9" t="str">
        <f ca="1">+WORLDCUP!BD62</f>
        <v>Curaçao</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Iran</v>
      </c>
      <c r="E348" s="9" t="str">
        <f ca="1">+WORLDCUP!BD59</f>
        <v>Bosnia and Herzegovina</v>
      </c>
      <c r="F348" s="9" t="str">
        <f ca="1">+WORLDCUP!BD61</f>
        <v>Australia</v>
      </c>
      <c r="G348" s="9" t="str">
        <f ca="1">+WORLDCUP!BD58</f>
        <v>South Africa</v>
      </c>
      <c r="H348" s="9" t="str">
        <f ca="1">+WORLDCUP!BD65</f>
        <v>Cape Verde</v>
      </c>
      <c r="I348" s="9" t="str">
        <f ca="1">+WORLDCUP!BD69</f>
        <v>Ghana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Iran</v>
      </c>
      <c r="E349" s="9" t="str">
        <f ca="1">+WORLDCUP!BD59</f>
        <v>Bosnia and Herzegovina</v>
      </c>
      <c r="F349" s="9" t="str">
        <f ca="1">+WORLDCUP!BD61</f>
        <v>Australia</v>
      </c>
      <c r="G349" s="9" t="str">
        <f ca="1">+WORLDCUP!BD58</f>
        <v>South Africa</v>
      </c>
      <c r="H349" s="9" t="str">
        <f ca="1">+WORLDCUP!BD65</f>
        <v>Cape Verde</v>
      </c>
      <c r="I349" s="9" t="str">
        <f ca="1">+WORLDCUP!BD66</f>
        <v>Norway</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Bosnia and Herzegovina</v>
      </c>
      <c r="F350" s="9" t="str">
        <f ca="1">+WORLDCUP!BD61</f>
        <v>Australia</v>
      </c>
      <c r="G350" s="9" t="str">
        <f ca="1">+WORLDCUP!BD58</f>
        <v>South Africa</v>
      </c>
      <c r="H350" s="9" t="str">
        <f ca="1">+WORLDCUP!BD64</f>
        <v>Iran</v>
      </c>
      <c r="I350" s="9" t="str">
        <f ca="1">+WORLDCUP!BD62</f>
        <v>Curaçao</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Algeria</v>
      </c>
      <c r="E351" s="9" t="str">
        <f ca="1">+WORLDCUP!BD59</f>
        <v>Bosnia and Herzegovina</v>
      </c>
      <c r="F351" s="9" t="str">
        <f ca="1">+WORLDCUP!BD61</f>
        <v>Australia</v>
      </c>
      <c r="G351" s="9" t="str">
        <f ca="1">+WORLDCUP!BD58</f>
        <v>South Africa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Norway</v>
      </c>
      <c r="E352" s="9" t="str">
        <f ca="1">+WORLDCUP!BD59</f>
        <v>Bosnia and Herzegovina</v>
      </c>
      <c r="F352" s="9" t="str">
        <f ca="1">+WORLDCUP!BD61</f>
        <v>Australia</v>
      </c>
      <c r="G352" s="9" t="str">
        <f ca="1">+WORLDCUP!BD58</f>
        <v>South Africa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Algeria</v>
      </c>
      <c r="E353" s="9" t="str">
        <f ca="1">+WORLDCUP!BD59</f>
        <v>Bosnia and Herzegovina</v>
      </c>
      <c r="F353" s="9" t="str">
        <f ca="1">+WORLDCUP!BD61</f>
        <v>Australia</v>
      </c>
      <c r="G353" s="9" t="str">
        <f ca="1">+WORLDCUP!BD58</f>
        <v>South Africa</v>
      </c>
      <c r="H353" s="9" t="str">
        <f ca="1">+WORLDCUP!BD63</f>
        <v>Sweden</v>
      </c>
      <c r="I353" s="9" t="str">
        <f ca="1">+WORLDCUP!BD69</f>
        <v>Ghana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Algeria</v>
      </c>
      <c r="E354" s="9" t="str">
        <f ca="1">+WORLDCUP!BD59</f>
        <v>Bosnia and Herzegovina</v>
      </c>
      <c r="F354" s="9" t="str">
        <f ca="1">+WORLDCUP!BD61</f>
        <v>Australia</v>
      </c>
      <c r="G354" s="9" t="str">
        <f ca="1">+WORLDCUP!BD58</f>
        <v>South Africa</v>
      </c>
      <c r="H354" s="9" t="str">
        <f ca="1">+WORLDCUP!BD63</f>
        <v>Sweden</v>
      </c>
      <c r="I354" s="9" t="str">
        <f ca="1">+WORLDCUP!BD66</f>
        <v>Norway</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Curaçao</v>
      </c>
      <c r="E355" s="9" t="str">
        <f ca="1">+WORLDCUP!BD59</f>
        <v>Bosnia and Herzegovina</v>
      </c>
      <c r="F355" s="9" t="str">
        <f ca="1">+WORLDCUP!BD61</f>
        <v>Australia</v>
      </c>
      <c r="G355" s="9" t="str">
        <f ca="1">+WORLDCUP!BD58</f>
        <v>South Africa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Bosnia and Herzegovina</v>
      </c>
      <c r="F356" s="9" t="str">
        <f ca="1">+WORLDCUP!BD61</f>
        <v>Australia</v>
      </c>
      <c r="G356" s="9" t="str">
        <f ca="1">+WORLDCUP!BD58</f>
        <v>South Africa</v>
      </c>
      <c r="H356" s="9" t="str">
        <f ca="1">+WORLDCUP!BD63</f>
        <v>Sweden</v>
      </c>
      <c r="I356" s="9" t="str">
        <f ca="1">+WORLDCUP!BD69</f>
        <v>Ghana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Bosnia and Herzegovina</v>
      </c>
      <c r="F357" s="9" t="str">
        <f ca="1">+WORLDCUP!BD61</f>
        <v>Australia</v>
      </c>
      <c r="G357" s="9" t="str">
        <f ca="1">+WORLDCUP!BD58</f>
        <v>South Africa</v>
      </c>
      <c r="H357" s="9" t="str">
        <f ca="1">+WORLDCUP!BD63</f>
        <v>Sweden</v>
      </c>
      <c r="I357" s="9" t="str">
        <f ca="1">+WORLDCUP!BD62</f>
        <v>Curaçao</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Curaçao</v>
      </c>
      <c r="E358" s="9" t="str">
        <f ca="1">+WORLDCUP!BD59</f>
        <v>Bosnia and Herzegovina</v>
      </c>
      <c r="F358" s="9" t="str">
        <f ca="1">+WORLDCUP!BD61</f>
        <v>Australia</v>
      </c>
      <c r="G358" s="9" t="str">
        <f ca="1">+WORLDCUP!BD58</f>
        <v>South Africa</v>
      </c>
      <c r="H358" s="9" t="str">
        <f ca="1">+WORLDCUP!BD63</f>
        <v>Sweden</v>
      </c>
      <c r="I358" s="9" t="str">
        <f ca="1">+WORLDCUP!BD69</f>
        <v>Ghana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Curaçao</v>
      </c>
      <c r="E359" s="9" t="str">
        <f ca="1">+WORLDCUP!BD59</f>
        <v>Bosnia and Herzegovina</v>
      </c>
      <c r="F359" s="9" t="str">
        <f ca="1">+WORLDCUP!BD61</f>
        <v>Australia</v>
      </c>
      <c r="G359" s="9" t="str">
        <f ca="1">+WORLDCUP!BD58</f>
        <v>South Africa</v>
      </c>
      <c r="H359" s="9" t="str">
        <f ca="1">+WORLDCUP!BD63</f>
        <v>Sweden</v>
      </c>
      <c r="I359" s="9" t="str">
        <f ca="1">+WORLDCUP!BD66</f>
        <v>Norway</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Bosnia and Herzegovina</v>
      </c>
      <c r="F360" s="9" t="str">
        <f ca="1">+WORLDCUP!BD61</f>
        <v>Australia</v>
      </c>
      <c r="G360" s="9" t="str">
        <f ca="1">+WORLDCUP!BD58</f>
        <v>South Africa</v>
      </c>
      <c r="H360" s="9" t="str">
        <f ca="1">+WORLDCUP!BD63</f>
        <v>Sweden</v>
      </c>
      <c r="I360" s="9" t="str">
        <f ca="1">+WORLDCUP!BD62</f>
        <v>Curaçao</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Iran</v>
      </c>
      <c r="E361" s="9" t="str">
        <f ca="1">+WORLDCUP!BD59</f>
        <v>Bosnia and Herzegovina</v>
      </c>
      <c r="F361" s="9" t="str">
        <f ca="1">+WORLDCUP!BD61</f>
        <v>Australia</v>
      </c>
      <c r="G361" s="9" t="str">
        <f ca="1">+WORLDCUP!BD58</f>
        <v>South Africa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Iran</v>
      </c>
      <c r="E362" s="9" t="str">
        <f ca="1">+WORLDCUP!BD59</f>
        <v>Bosnia and Herzegovina</v>
      </c>
      <c r="F362" s="9" t="str">
        <f ca="1">+WORLDCUP!BD61</f>
        <v>Australia</v>
      </c>
      <c r="G362" s="9" t="str">
        <f ca="1">+WORLDCUP!BD58</f>
        <v>South Africa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Iran</v>
      </c>
      <c r="E363" s="9" t="str">
        <f ca="1">+WORLDCUP!BD59</f>
        <v>Bosnia and Herzegovina</v>
      </c>
      <c r="F363" s="9" t="str">
        <f ca="1">+WORLDCUP!BD61</f>
        <v>Australia</v>
      </c>
      <c r="G363" s="9" t="str">
        <f ca="1">+WORLDCUP!BD58</f>
        <v>South Africa</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Iran</v>
      </c>
      <c r="E364" s="9" t="str">
        <f ca="1">+WORLDCUP!BD59</f>
        <v>Bosnia and Herzegovina</v>
      </c>
      <c r="F364" s="9" t="str">
        <f ca="1">+WORLDCUP!BD61</f>
        <v>Australia</v>
      </c>
      <c r="G364" s="9" t="str">
        <f ca="1">+WORLDCUP!BD58</f>
        <v>South Africa</v>
      </c>
      <c r="H364" s="9" t="str">
        <f ca="1">+WORLDCUP!BD63</f>
        <v>Sweden</v>
      </c>
      <c r="I364" s="9" t="str">
        <f ca="1">+WORLDCUP!BD69</f>
        <v>Ghana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Iran</v>
      </c>
      <c r="E365" s="9" t="str">
        <f ca="1">+WORLDCUP!BD59</f>
        <v>Bosnia and Herzegovina</v>
      </c>
      <c r="F365" s="9" t="str">
        <f ca="1">+WORLDCUP!BD61</f>
        <v>Australia</v>
      </c>
      <c r="G365" s="9" t="str">
        <f ca="1">+WORLDCUP!BD58</f>
        <v>South Africa</v>
      </c>
      <c r="H365" s="9" t="str">
        <f ca="1">+WORLDCUP!BD63</f>
        <v>Sweden</v>
      </c>
      <c r="I365" s="9" t="str">
        <f ca="1">+WORLDCUP!BD66</f>
        <v>Norway</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Iran</v>
      </c>
      <c r="E366" s="9" t="str">
        <f ca="1">+WORLDCUP!BD59</f>
        <v>Bosnia and Herzegovina</v>
      </c>
      <c r="F366" s="9" t="str">
        <f ca="1">+WORLDCUP!BD61</f>
        <v>Australia</v>
      </c>
      <c r="G366" s="9" t="str">
        <f ca="1">+WORLDCUP!BD58</f>
        <v>South Africa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Iran</v>
      </c>
      <c r="E367" s="9" t="str">
        <f ca="1">+WORLDCUP!BD59</f>
        <v>Bosnia and Herzegovina</v>
      </c>
      <c r="F367" s="9" t="str">
        <f ca="1">+WORLDCUP!BD61</f>
        <v>Australia</v>
      </c>
      <c r="G367" s="9" t="str">
        <f ca="1">+WORLDCUP!BD58</f>
        <v>South Africa</v>
      </c>
      <c r="H367" s="9" t="str">
        <f ca="1">+WORLDCUP!BD63</f>
        <v>Sweden</v>
      </c>
      <c r="I367" s="9" t="str">
        <f ca="1">+WORLDCUP!BD69</f>
        <v>Ghana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Iran</v>
      </c>
      <c r="E368" s="9" t="str">
        <f ca="1">+WORLDCUP!BD59</f>
        <v>Bosnia and Herzegovina</v>
      </c>
      <c r="F368" s="9" t="str">
        <f ca="1">+WORLDCUP!BD61</f>
        <v>Australia</v>
      </c>
      <c r="G368" s="9" t="str">
        <f ca="1">+WORLDCUP!BD58</f>
        <v>South Africa</v>
      </c>
      <c r="H368" s="9" t="str">
        <f ca="1">+WORLDCUP!BD63</f>
        <v>Sweden</v>
      </c>
      <c r="I368" s="9" t="str">
        <f ca="1">+WORLDCUP!BD62</f>
        <v>Curaçao</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Iran</v>
      </c>
      <c r="E369" s="9" t="str">
        <f ca="1">+WORLDCUP!BD59</f>
        <v>Bosnia and Herzegovina</v>
      </c>
      <c r="F369" s="9" t="str">
        <f ca="1">+WORLDCUP!BD61</f>
        <v>Australia</v>
      </c>
      <c r="G369" s="9" t="str">
        <f ca="1">+WORLDCUP!BD58</f>
        <v>South Africa</v>
      </c>
      <c r="H369" s="9" t="str">
        <f ca="1">+WORLDCUP!BD63</f>
        <v>Sweden</v>
      </c>
      <c r="I369" s="9" t="str">
        <f ca="1">+WORLDCUP!BD62</f>
        <v>Curaçao</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Iran</v>
      </c>
      <c r="E370" s="9" t="str">
        <f ca="1">+WORLDCUP!BD59</f>
        <v>Bosnia and Herzegovina</v>
      </c>
      <c r="F370" s="9" t="str">
        <f ca="1">+WORLDCUP!BD61</f>
        <v>Australia</v>
      </c>
      <c r="G370" s="9" t="str">
        <f ca="1">+WORLDCUP!BD58</f>
        <v>South Africa</v>
      </c>
      <c r="H370" s="9" t="str">
        <f ca="1">+WORLDCUP!BD63</f>
        <v>Sweden</v>
      </c>
      <c r="I370" s="9" t="str">
        <f ca="1">+WORLDCUP!BD62</f>
        <v>Curaçao</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South Africa</v>
      </c>
      <c r="H371" s="9" t="str">
        <f ca="1">+WORLDCUP!BD65</f>
        <v>Cape Verde</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South Africa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South Africa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Iran</v>
      </c>
      <c r="E374" s="9" t="str">
        <f ca="1">+WORLDCUP!BD59</f>
        <v>Bosnia and Herzegovina</v>
      </c>
      <c r="F374" s="9" t="str">
        <f ca="1">+WORLDCUP!BD60</f>
        <v>Scotland</v>
      </c>
      <c r="G374" s="9" t="str">
        <f ca="1">+WORLDCUP!BD58</f>
        <v>South Africa</v>
      </c>
      <c r="H374" s="9" t="str">
        <f ca="1">+WORLDCUP!BD65</f>
        <v>Cape Verde</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South Africa</v>
      </c>
      <c r="H375" s="9" t="str">
        <f ca="1">+WORLDCUP!BD64</f>
        <v>Iran</v>
      </c>
      <c r="I375" s="9" t="str">
        <f ca="1">+WORLDCUP!BD69</f>
        <v>Ghana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South Africa</v>
      </c>
      <c r="H376" s="9" t="str">
        <f ca="1">+WORLDCUP!BD64</f>
        <v>Iran</v>
      </c>
      <c r="I376" s="9" t="str">
        <f ca="1">+WORLDCUP!BD66</f>
        <v>Norway</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South Africa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South Africa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Norway</v>
      </c>
      <c r="E379" s="9" t="str">
        <f ca="1">+WORLDCUP!BD59</f>
        <v>Bosnia and Herzegovina</v>
      </c>
      <c r="F379" s="9" t="str">
        <f ca="1">+WORLDCUP!BD60</f>
        <v>Scotland</v>
      </c>
      <c r="G379" s="9" t="str">
        <f ca="1">+WORLDCUP!BD58</f>
        <v>South Africa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South Africa</v>
      </c>
      <c r="H380" s="9" t="str">
        <f ca="1">+WORLDCUP!BD63</f>
        <v>Sweden</v>
      </c>
      <c r="I380" s="9" t="str">
        <f ca="1">+WORLDCUP!BD69</f>
        <v>Ghana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South Africa</v>
      </c>
      <c r="H381" s="9" t="str">
        <f ca="1">+WORLDCUP!BD63</f>
        <v>Sweden</v>
      </c>
      <c r="I381" s="9" t="str">
        <f ca="1">+WORLDCUP!BD66</f>
        <v>Norway</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Africa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Iran</v>
      </c>
      <c r="E383" s="9" t="str">
        <f ca="1">+WORLDCUP!BD59</f>
        <v>Bosnia and Herzegovina</v>
      </c>
      <c r="F383" s="9" t="str">
        <f ca="1">+WORLDCUP!BD60</f>
        <v>Scotland</v>
      </c>
      <c r="G383" s="9" t="str">
        <f ca="1">+WORLDCUP!BD58</f>
        <v>South Africa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Africa</v>
      </c>
      <c r="H384" s="9" t="str">
        <f ca="1">+WORLDCUP!BD64</f>
        <v>Iran</v>
      </c>
      <c r="I384" s="9" t="str">
        <f ca="1">+WORLDCUP!BD69</f>
        <v>Ghana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Africa</v>
      </c>
      <c r="H385" s="9" t="str">
        <f ca="1">+WORLDCUP!BD64</f>
        <v>Iran</v>
      </c>
      <c r="I385" s="9" t="str">
        <f ca="1">+WORLDCUP!BD66</f>
        <v>Norway</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Iran</v>
      </c>
      <c r="E386" s="9" t="str">
        <f ca="1">+WORLDCUP!BD59</f>
        <v>Bosnia and Herzegovina</v>
      </c>
      <c r="F386" s="9" t="str">
        <f ca="1">+WORLDCUP!BD60</f>
        <v>Scotland</v>
      </c>
      <c r="G386" s="9" t="str">
        <f ca="1">+WORLDCUP!BD58</f>
        <v>South Africa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Iran</v>
      </c>
      <c r="E387" s="9" t="str">
        <f ca="1">+WORLDCUP!BD59</f>
        <v>Bosnia and Herzegovina</v>
      </c>
      <c r="F387" s="9" t="str">
        <f ca="1">+WORLDCUP!BD60</f>
        <v>Scotland</v>
      </c>
      <c r="G387" s="9" t="str">
        <f ca="1">+WORLDCUP!BD58</f>
        <v>South Africa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Iran</v>
      </c>
      <c r="E388" s="9" t="str">
        <f ca="1">+WORLDCUP!BD59</f>
        <v>Bosnia and Herzegovina</v>
      </c>
      <c r="F388" s="9" t="str">
        <f ca="1">+WORLDCUP!BD60</f>
        <v>Scotland</v>
      </c>
      <c r="G388" s="9" t="str">
        <f ca="1">+WORLDCUP!BD58</f>
        <v>South Africa</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Iran</v>
      </c>
      <c r="E389" s="9" t="str">
        <f ca="1">+WORLDCUP!BD59</f>
        <v>Bosnia and Herzegovina</v>
      </c>
      <c r="F389" s="9" t="str">
        <f ca="1">+WORLDCUP!BD60</f>
        <v>Scotland</v>
      </c>
      <c r="G389" s="9" t="str">
        <f ca="1">+WORLDCUP!BD58</f>
        <v>South Africa</v>
      </c>
      <c r="H389" s="9" t="str">
        <f ca="1">+WORLDCUP!BD63</f>
        <v>Sweden</v>
      </c>
      <c r="I389" s="9" t="str">
        <f ca="1">+WORLDCUP!BD69</f>
        <v>Ghana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Iran</v>
      </c>
      <c r="E390" s="9" t="str">
        <f ca="1">+WORLDCUP!BD59</f>
        <v>Bosnia and Herzegovina</v>
      </c>
      <c r="F390" s="9" t="str">
        <f ca="1">+WORLDCUP!BD60</f>
        <v>Scotland</v>
      </c>
      <c r="G390" s="9" t="str">
        <f ca="1">+WORLDCUP!BD58</f>
        <v>South Africa</v>
      </c>
      <c r="H390" s="9" t="str">
        <f ca="1">+WORLDCUP!BD63</f>
        <v>Sweden</v>
      </c>
      <c r="I390" s="9" t="str">
        <f ca="1">+WORLDCUP!BD66</f>
        <v>Norway</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Iran</v>
      </c>
      <c r="E391" s="9" t="str">
        <f ca="1">+WORLDCUP!BD59</f>
        <v>Bosnia and Herzegovina</v>
      </c>
      <c r="F391" s="9" t="str">
        <f ca="1">+WORLDCUP!BD60</f>
        <v>Scotland</v>
      </c>
      <c r="G391" s="9" t="str">
        <f ca="1">+WORLDCUP!BD58</f>
        <v>South Africa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Algeria</v>
      </c>
      <c r="E392" s="9" t="str">
        <f ca="1">+WORLDCUP!BD59</f>
        <v>Bosnia and Herzegovina</v>
      </c>
      <c r="F392" s="9" t="str">
        <f ca="1">+WORLDCUP!BD58</f>
        <v>South Africa</v>
      </c>
      <c r="G392" s="9" t="str">
        <f ca="1">+WORLDCUP!BD66</f>
        <v>Norway</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Algeria</v>
      </c>
      <c r="E393" s="9" t="str">
        <f ca="1">+WORLDCUP!BD59</f>
        <v>Bosnia and Herzegovina</v>
      </c>
      <c r="F393" s="9" t="str">
        <f ca="1">+WORLDCUP!BD60</f>
        <v>Scotland</v>
      </c>
      <c r="G393" s="9" t="str">
        <f ca="1">+WORLDCUP!BD58</f>
        <v>South Africa</v>
      </c>
      <c r="H393" s="9" t="str">
        <f ca="1">+WORLDCUP!BD65</f>
        <v>Cape Verde</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Norway</v>
      </c>
      <c r="E394" s="9" t="str">
        <f ca="1">+WORLDCUP!BD59</f>
        <v>Bosnia and Herzegovina</v>
      </c>
      <c r="F394" s="9" t="str">
        <f ca="1">+WORLDCUP!BD60</f>
        <v>Scotland</v>
      </c>
      <c r="G394" s="9" t="str">
        <f ca="1">+WORLDCUP!BD58</f>
        <v>South Africa</v>
      </c>
      <c r="H394" s="9" t="str">
        <f ca="1">+WORLDCUP!BD65</f>
        <v>Cape Verde</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Algeria</v>
      </c>
      <c r="E395" s="9" t="str">
        <f ca="1">+WORLDCUP!BD59</f>
        <v>Bosnia and Herzegovina</v>
      </c>
      <c r="F395" s="9" t="str">
        <f ca="1">+WORLDCUP!BD60</f>
        <v>Scotland</v>
      </c>
      <c r="G395" s="9" t="str">
        <f ca="1">+WORLDCUP!BD58</f>
        <v>South Africa</v>
      </c>
      <c r="H395" s="9" t="str">
        <f ca="1">+WORLDCUP!BD65</f>
        <v>Cape Verde</v>
      </c>
      <c r="I395" s="9" t="str">
        <f ca="1">+WORLDCUP!BD69</f>
        <v>Ghana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Algeria</v>
      </c>
      <c r="E396" s="9" t="str">
        <f ca="1">+WORLDCUP!BD59</f>
        <v>Bosnia and Herzegovina</v>
      </c>
      <c r="F396" s="9" t="str">
        <f ca="1">+WORLDCUP!BD60</f>
        <v>Scotland</v>
      </c>
      <c r="G396" s="9" t="str">
        <f ca="1">+WORLDCUP!BD58</f>
        <v>South Africa</v>
      </c>
      <c r="H396" s="9" t="str">
        <f ca="1">+WORLDCUP!BD65</f>
        <v>Cape Verde</v>
      </c>
      <c r="I396" s="9" t="str">
        <f ca="1">+WORLDCUP!BD66</f>
        <v>Norway</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Algeria</v>
      </c>
      <c r="E397" s="9" t="str">
        <f ca="1">+WORLDCUP!BD59</f>
        <v>Bosnia and Herzegovina</v>
      </c>
      <c r="F397" s="9" t="str">
        <f ca="1">+WORLDCUP!BD60</f>
        <v>Scotland</v>
      </c>
      <c r="G397" s="9" t="str">
        <f ca="1">+WORLDCUP!BD58</f>
        <v>South Africa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Iran</v>
      </c>
      <c r="E398" s="9" t="str">
        <f ca="1">+WORLDCUP!BD59</f>
        <v>Bosnia and Herzegovina</v>
      </c>
      <c r="F398" s="9" t="str">
        <f ca="1">+WORLDCUP!BD58</f>
        <v>South Africa</v>
      </c>
      <c r="G398" s="9" t="str">
        <f ca="1">+WORLDCUP!BD66</f>
        <v>Norway</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Algeria</v>
      </c>
      <c r="E399" s="9" t="str">
        <f ca="1">+WORLDCUP!BD59</f>
        <v>Bosnia and Herzegovina</v>
      </c>
      <c r="F399" s="9" t="str">
        <f ca="1">+WORLDCUP!BD60</f>
        <v>Scotland</v>
      </c>
      <c r="G399" s="9" t="str">
        <f ca="1">+WORLDCUP!BD58</f>
        <v>South Africa</v>
      </c>
      <c r="H399" s="9" t="str">
        <f ca="1">+WORLDCUP!BD64</f>
        <v>Iran</v>
      </c>
      <c r="I399" s="9" t="str">
        <f ca="1">+WORLDCUP!BD69</f>
        <v>Ghana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Algeria</v>
      </c>
      <c r="E400" s="9" t="str">
        <f ca="1">+WORLDCUP!BD59</f>
        <v>Bosnia and Herzegovina</v>
      </c>
      <c r="F400" s="9" t="str">
        <f ca="1">+WORLDCUP!BD60</f>
        <v>Scotland</v>
      </c>
      <c r="G400" s="9" t="str">
        <f ca="1">+WORLDCUP!BD58</f>
        <v>South Africa</v>
      </c>
      <c r="H400" s="9" t="str">
        <f ca="1">+WORLDCUP!BD64</f>
        <v>Iran</v>
      </c>
      <c r="I400" s="9" t="str">
        <f ca="1">+WORLDCUP!BD66</f>
        <v>Norway</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Iran</v>
      </c>
      <c r="E401" s="9" t="str">
        <f ca="1">+WORLDCUP!BD59</f>
        <v>Bosnia and Herzegovina</v>
      </c>
      <c r="F401" s="9" t="str">
        <f ca="1">+WORLDCUP!BD60</f>
        <v>Scotland</v>
      </c>
      <c r="G401" s="9" t="str">
        <f ca="1">+WORLDCUP!BD58</f>
        <v>South Africa</v>
      </c>
      <c r="H401" s="9" t="str">
        <f ca="1">+WORLDCUP!BD65</f>
        <v>Cape Verde</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South Africa</v>
      </c>
      <c r="H402" s="9" t="str">
        <f ca="1">+WORLDCUP!BD64</f>
        <v>Iran</v>
      </c>
      <c r="I402" s="9" t="str">
        <f ca="1">+WORLDCUP!BD69</f>
        <v>Ghana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South Africa</v>
      </c>
      <c r="H403" s="9" t="str">
        <f ca="1">+WORLDCUP!BD64</f>
        <v>Iran</v>
      </c>
      <c r="I403" s="9" t="str">
        <f ca="1">+WORLDCUP!BD62</f>
        <v>Curaçao</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Iran</v>
      </c>
      <c r="E404" s="9" t="str">
        <f ca="1">+WORLDCUP!BD59</f>
        <v>Bosnia and Herzegovina</v>
      </c>
      <c r="F404" s="9" t="str">
        <f ca="1">+WORLDCUP!BD60</f>
        <v>Scotland</v>
      </c>
      <c r="G404" s="9" t="str">
        <f ca="1">+WORLDCUP!BD58</f>
        <v>South Africa</v>
      </c>
      <c r="H404" s="9" t="str">
        <f ca="1">+WORLDCUP!BD65</f>
        <v>Cape Verde</v>
      </c>
      <c r="I404" s="9" t="str">
        <f ca="1">+WORLDCUP!BD69</f>
        <v>Ghana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Iran</v>
      </c>
      <c r="E405" s="9" t="str">
        <f ca="1">+WORLDCUP!BD59</f>
        <v>Bosnia and Herzegovina</v>
      </c>
      <c r="F405" s="9" t="str">
        <f ca="1">+WORLDCUP!BD60</f>
        <v>Scotland</v>
      </c>
      <c r="G405" s="9" t="str">
        <f ca="1">+WORLDCUP!BD58</f>
        <v>South Africa</v>
      </c>
      <c r="H405" s="9" t="str">
        <f ca="1">+WORLDCUP!BD65</f>
        <v>Cape Verde</v>
      </c>
      <c r="I405" s="9" t="str">
        <f ca="1">+WORLDCUP!BD66</f>
        <v>Norway</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South Africa</v>
      </c>
      <c r="H406" s="9" t="str">
        <f ca="1">+WORLDCUP!BD64</f>
        <v>Iran</v>
      </c>
      <c r="I406" s="9" t="str">
        <f ca="1">+WORLDCUP!BD62</f>
        <v>Curaçao</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Algeria</v>
      </c>
      <c r="E407" s="9" t="str">
        <f ca="1">+WORLDCUP!BD59</f>
        <v>Bosnia and Herzegovina</v>
      </c>
      <c r="F407" s="9" t="str">
        <f ca="1">+WORLDCUP!BD60</f>
        <v>Scotland</v>
      </c>
      <c r="G407" s="9" t="str">
        <f ca="1">+WORLDCUP!BD58</f>
        <v>South Africa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Norway</v>
      </c>
      <c r="E408" s="9" t="str">
        <f ca="1">+WORLDCUP!BD59</f>
        <v>Bosnia and Herzegovina</v>
      </c>
      <c r="F408" s="9" t="str">
        <f ca="1">+WORLDCUP!BD60</f>
        <v>Scotland</v>
      </c>
      <c r="G408" s="9" t="str">
        <f ca="1">+WORLDCUP!BD58</f>
        <v>South Africa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Algeria</v>
      </c>
      <c r="E409" s="9" t="str">
        <f ca="1">+WORLDCUP!BD59</f>
        <v>Bosnia and Herzegovina</v>
      </c>
      <c r="F409" s="9" t="str">
        <f ca="1">+WORLDCUP!BD60</f>
        <v>Scotland</v>
      </c>
      <c r="G409" s="9" t="str">
        <f ca="1">+WORLDCUP!BD58</f>
        <v>South Africa</v>
      </c>
      <c r="H409" s="9" t="str">
        <f ca="1">+WORLDCUP!BD63</f>
        <v>Sweden</v>
      </c>
      <c r="I409" s="9" t="str">
        <f ca="1">+WORLDCUP!BD69</f>
        <v>Ghana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Algeria</v>
      </c>
      <c r="E410" s="9" t="str">
        <f ca="1">+WORLDCUP!BD59</f>
        <v>Bosnia and Herzegovina</v>
      </c>
      <c r="F410" s="9" t="str">
        <f ca="1">+WORLDCUP!BD60</f>
        <v>Scotland</v>
      </c>
      <c r="G410" s="9" t="str">
        <f ca="1">+WORLDCUP!BD58</f>
        <v>South Africa</v>
      </c>
      <c r="H410" s="9" t="str">
        <f ca="1">+WORLDCUP!BD63</f>
        <v>Sweden</v>
      </c>
      <c r="I410" s="9" t="str">
        <f ca="1">+WORLDCUP!BD66</f>
        <v>Norway</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Curaçao</v>
      </c>
      <c r="E411" s="9" t="str">
        <f ca="1">+WORLDCUP!BD59</f>
        <v>Bosnia and Herzegovina</v>
      </c>
      <c r="F411" s="9" t="str">
        <f ca="1">+WORLDCUP!BD60</f>
        <v>Scotland</v>
      </c>
      <c r="G411" s="9" t="str">
        <f ca="1">+WORLDCUP!BD58</f>
        <v>South Africa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South Africa</v>
      </c>
      <c r="H412" s="9" t="str">
        <f ca="1">+WORLDCUP!BD63</f>
        <v>Sweden</v>
      </c>
      <c r="I412" s="9" t="str">
        <f ca="1">+WORLDCUP!BD69</f>
        <v>Ghana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South Africa</v>
      </c>
      <c r="H413" s="9" t="str">
        <f ca="1">+WORLDCUP!BD63</f>
        <v>Sweden</v>
      </c>
      <c r="I413" s="9" t="str">
        <f ca="1">+WORLDCUP!BD62</f>
        <v>Curaçao</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Curaçao</v>
      </c>
      <c r="E414" s="9" t="str">
        <f ca="1">+WORLDCUP!BD59</f>
        <v>Bosnia and Herzegovina</v>
      </c>
      <c r="F414" s="9" t="str">
        <f ca="1">+WORLDCUP!BD60</f>
        <v>Scotland</v>
      </c>
      <c r="G414" s="9" t="str">
        <f ca="1">+WORLDCUP!BD58</f>
        <v>South Africa</v>
      </c>
      <c r="H414" s="9" t="str">
        <f ca="1">+WORLDCUP!BD63</f>
        <v>Sweden</v>
      </c>
      <c r="I414" s="9" t="str">
        <f ca="1">+WORLDCUP!BD69</f>
        <v>Ghana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Curaçao</v>
      </c>
      <c r="E415" s="9" t="str">
        <f ca="1">+WORLDCUP!BD59</f>
        <v>Bosnia and Herzegovina</v>
      </c>
      <c r="F415" s="9" t="str">
        <f ca="1">+WORLDCUP!BD60</f>
        <v>Scotland</v>
      </c>
      <c r="G415" s="9" t="str">
        <f ca="1">+WORLDCUP!BD58</f>
        <v>South Africa</v>
      </c>
      <c r="H415" s="9" t="str">
        <f ca="1">+WORLDCUP!BD63</f>
        <v>Sweden</v>
      </c>
      <c r="I415" s="9" t="str">
        <f ca="1">+WORLDCUP!BD66</f>
        <v>Norway</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South Africa</v>
      </c>
      <c r="H416" s="9" t="str">
        <f ca="1">+WORLDCUP!BD63</f>
        <v>Sweden</v>
      </c>
      <c r="I416" s="9" t="str">
        <f ca="1">+WORLDCUP!BD62</f>
        <v>Curaçao</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Iran</v>
      </c>
      <c r="E417" s="9" t="str">
        <f ca="1">+WORLDCUP!BD59</f>
        <v>Bosnia and Herzegovina</v>
      </c>
      <c r="F417" s="9" t="str">
        <f ca="1">+WORLDCUP!BD60</f>
        <v>Scotland</v>
      </c>
      <c r="G417" s="9" t="str">
        <f ca="1">+WORLDCUP!BD58</f>
        <v>South Africa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Iran</v>
      </c>
      <c r="E418" s="9" t="str">
        <f ca="1">+WORLDCUP!BD59</f>
        <v>Bosnia and Herzegovina</v>
      </c>
      <c r="F418" s="9" t="str">
        <f ca="1">+WORLDCUP!BD60</f>
        <v>Scotland</v>
      </c>
      <c r="G418" s="9" t="str">
        <f ca="1">+WORLDCUP!BD58</f>
        <v>South Africa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Iran</v>
      </c>
      <c r="E419" s="9" t="str">
        <f ca="1">+WORLDCUP!BD59</f>
        <v>Bosnia and Herzegovina</v>
      </c>
      <c r="F419" s="9" t="str">
        <f ca="1">+WORLDCUP!BD60</f>
        <v>Scotland</v>
      </c>
      <c r="G419" s="9" t="str">
        <f ca="1">+WORLDCUP!BD58</f>
        <v>South Africa</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Iran</v>
      </c>
      <c r="E420" s="9" t="str">
        <f ca="1">+WORLDCUP!BD59</f>
        <v>Bosnia and Herzegovina</v>
      </c>
      <c r="F420" s="9" t="str">
        <f ca="1">+WORLDCUP!BD60</f>
        <v>Scotland</v>
      </c>
      <c r="G420" s="9" t="str">
        <f ca="1">+WORLDCUP!BD58</f>
        <v>South Africa</v>
      </c>
      <c r="H420" s="9" t="str">
        <f ca="1">+WORLDCUP!BD63</f>
        <v>Sweden</v>
      </c>
      <c r="I420" s="9" t="str">
        <f ca="1">+WORLDCUP!BD69</f>
        <v>Ghana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Iran</v>
      </c>
      <c r="E421" s="9" t="str">
        <f ca="1">+WORLDCUP!BD59</f>
        <v>Bosnia and Herzegovina</v>
      </c>
      <c r="F421" s="9" t="str">
        <f ca="1">+WORLDCUP!BD60</f>
        <v>Scotland</v>
      </c>
      <c r="G421" s="9" t="str">
        <f ca="1">+WORLDCUP!BD58</f>
        <v>South Africa</v>
      </c>
      <c r="H421" s="9" t="str">
        <f ca="1">+WORLDCUP!BD63</f>
        <v>Sweden</v>
      </c>
      <c r="I421" s="9" t="str">
        <f ca="1">+WORLDCUP!BD66</f>
        <v>Norway</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Iran</v>
      </c>
      <c r="E422" s="9" t="str">
        <f ca="1">+WORLDCUP!BD59</f>
        <v>Bosnia and Herzegovina</v>
      </c>
      <c r="F422" s="9" t="str">
        <f ca="1">+WORLDCUP!BD60</f>
        <v>Scotland</v>
      </c>
      <c r="G422" s="9" t="str">
        <f ca="1">+WORLDCUP!BD58</f>
        <v>South Africa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Iran</v>
      </c>
      <c r="E423" s="9" t="str">
        <f ca="1">+WORLDCUP!BD59</f>
        <v>Bosnia and Herzegovina</v>
      </c>
      <c r="F423" s="9" t="str">
        <f ca="1">+WORLDCUP!BD60</f>
        <v>Scotland</v>
      </c>
      <c r="G423" s="9" t="str">
        <f ca="1">+WORLDCUP!BD58</f>
        <v>South Africa</v>
      </c>
      <c r="H423" s="9" t="str">
        <f ca="1">+WORLDCUP!BD63</f>
        <v>Sweden</v>
      </c>
      <c r="I423" s="9" t="str">
        <f ca="1">+WORLDCUP!BD69</f>
        <v>Ghana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Iran</v>
      </c>
      <c r="E424" s="9" t="str">
        <f ca="1">+WORLDCUP!BD59</f>
        <v>Bosnia and Herzegovina</v>
      </c>
      <c r="F424" s="9" t="str">
        <f ca="1">+WORLDCUP!BD60</f>
        <v>Scotland</v>
      </c>
      <c r="G424" s="9" t="str">
        <f ca="1">+WORLDCUP!BD58</f>
        <v>South Africa</v>
      </c>
      <c r="H424" s="9" t="str">
        <f ca="1">+WORLDCUP!BD63</f>
        <v>Sweden</v>
      </c>
      <c r="I424" s="9" t="str">
        <f ca="1">+WORLDCUP!BD62</f>
        <v>Curaçao</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Iran</v>
      </c>
      <c r="E425" s="9" t="str">
        <f ca="1">+WORLDCUP!BD59</f>
        <v>Bosnia and Herzegovina</v>
      </c>
      <c r="F425" s="9" t="str">
        <f ca="1">+WORLDCUP!BD60</f>
        <v>Scotland</v>
      </c>
      <c r="G425" s="9" t="str">
        <f ca="1">+WORLDCUP!BD58</f>
        <v>South Africa</v>
      </c>
      <c r="H425" s="9" t="str">
        <f ca="1">+WORLDCUP!BD63</f>
        <v>Sweden</v>
      </c>
      <c r="I425" s="9" t="str">
        <f ca="1">+WORLDCUP!BD62</f>
        <v>Curaçao</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Iran</v>
      </c>
      <c r="E426" s="9" t="str">
        <f ca="1">+WORLDCUP!BD59</f>
        <v>Bosnia and Herzegovina</v>
      </c>
      <c r="F426" s="9" t="str">
        <f ca="1">+WORLDCUP!BD60</f>
        <v>Scotland</v>
      </c>
      <c r="G426" s="9" t="str">
        <f ca="1">+WORLDCUP!BD58</f>
        <v>South Africa</v>
      </c>
      <c r="H426" s="9" t="str">
        <f ca="1">+WORLDCUP!BD63</f>
        <v>Sweden</v>
      </c>
      <c r="I426" s="9" t="str">
        <f ca="1">+WORLDCUP!BD62</f>
        <v>Curaçao</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South Africa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South Africa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Norway</v>
      </c>
      <c r="E429" s="9" t="str">
        <f ca="1">+WORLDCUP!BD59</f>
        <v>Bosnia and Herzegovina</v>
      </c>
      <c r="F429" s="9" t="str">
        <f ca="1">+WORLDCUP!BD60</f>
        <v>Scotland</v>
      </c>
      <c r="G429" s="9" t="str">
        <f ca="1">+WORLDCUP!BD58</f>
        <v>South Africa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South Africa</v>
      </c>
      <c r="H430" s="9" t="str">
        <f ca="1">+WORLDCUP!BD61</f>
        <v>Australia</v>
      </c>
      <c r="I430" s="9" t="str">
        <f ca="1">+WORLDCUP!BD69</f>
        <v>Ghana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South Africa</v>
      </c>
      <c r="H431" s="9" t="str">
        <f ca="1">+WORLDCUP!BD61</f>
        <v>Australia</v>
      </c>
      <c r="I431" s="9" t="str">
        <f ca="1">+WORLDCUP!BD66</f>
        <v>Norway</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South Africa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Iran</v>
      </c>
      <c r="E433" s="9" t="str">
        <f ca="1">+WORLDCUP!BD59</f>
        <v>Bosnia and Herzegovina</v>
      </c>
      <c r="F433" s="9" t="str">
        <f ca="1">+WORLDCUP!BD60</f>
        <v>Scotland</v>
      </c>
      <c r="G433" s="9" t="str">
        <f ca="1">+WORLDCUP!BD58</f>
        <v>South Africa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South Africa</v>
      </c>
      <c r="H434" s="9" t="str">
        <f ca="1">+WORLDCUP!BD64</f>
        <v>Iran</v>
      </c>
      <c r="I434" s="9" t="str">
        <f ca="1">+WORLDCUP!BD69</f>
        <v>Ghana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South Africa</v>
      </c>
      <c r="H435" s="9" t="str">
        <f ca="1">+WORLDCUP!BD64</f>
        <v>Iran</v>
      </c>
      <c r="I435" s="9" t="str">
        <f ca="1">+WORLDCUP!BD66</f>
        <v>Norway</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Iran</v>
      </c>
      <c r="E436" s="9" t="str">
        <f ca="1">+WORLDCUP!BD59</f>
        <v>Bosnia and Herzegovina</v>
      </c>
      <c r="F436" s="9" t="str">
        <f ca="1">+WORLDCUP!BD60</f>
        <v>Scotland</v>
      </c>
      <c r="G436" s="9" t="str">
        <f ca="1">+WORLDCUP!BD58</f>
        <v>South Africa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Iran</v>
      </c>
      <c r="E437" s="9" t="str">
        <f ca="1">+WORLDCUP!BD59</f>
        <v>Bosnia and Herzegovina</v>
      </c>
      <c r="F437" s="9" t="str">
        <f ca="1">+WORLDCUP!BD60</f>
        <v>Scotland</v>
      </c>
      <c r="G437" s="9" t="str">
        <f ca="1">+WORLDCUP!BD58</f>
        <v>South Africa</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Iran</v>
      </c>
      <c r="E438" s="9" t="str">
        <f ca="1">+WORLDCUP!BD59</f>
        <v>Bosnia and Herzegovina</v>
      </c>
      <c r="F438" s="9" t="str">
        <f ca="1">+WORLDCUP!BD60</f>
        <v>Scotland</v>
      </c>
      <c r="G438" s="9" t="str">
        <f ca="1">+WORLDCUP!BD58</f>
        <v>South Africa</v>
      </c>
      <c r="H438" s="9" t="str">
        <f ca="1">+WORLDCUP!BD61</f>
        <v>Australia</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Iran</v>
      </c>
      <c r="E439" s="9" t="str">
        <f ca="1">+WORLDCUP!BD59</f>
        <v>Bosnia and Herzegovina</v>
      </c>
      <c r="F439" s="9" t="str">
        <f ca="1">+WORLDCUP!BD60</f>
        <v>Scotland</v>
      </c>
      <c r="G439" s="9" t="str">
        <f ca="1">+WORLDCUP!BD58</f>
        <v>South Africa</v>
      </c>
      <c r="H439" s="9" t="str">
        <f ca="1">+WORLDCUP!BD61</f>
        <v>Australia</v>
      </c>
      <c r="I439" s="9" t="str">
        <f ca="1">+WORLDCUP!BD69</f>
        <v>Ghana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Iran</v>
      </c>
      <c r="E440" s="9" t="str">
        <f ca="1">+WORLDCUP!BD59</f>
        <v>Bosnia and Herzegovina</v>
      </c>
      <c r="F440" s="9" t="str">
        <f ca="1">+WORLDCUP!BD60</f>
        <v>Scotland</v>
      </c>
      <c r="G440" s="9" t="str">
        <f ca="1">+WORLDCUP!BD58</f>
        <v>South Africa</v>
      </c>
      <c r="H440" s="9" t="str">
        <f ca="1">+WORLDCUP!BD61</f>
        <v>Australia</v>
      </c>
      <c r="I440" s="9" t="str">
        <f ca="1">+WORLDCUP!BD66</f>
        <v>Norway</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Iran</v>
      </c>
      <c r="E441" s="9" t="str">
        <f ca="1">+WORLDCUP!BD59</f>
        <v>Bosnia and Herzegovina</v>
      </c>
      <c r="F441" s="9" t="str">
        <f ca="1">+WORLDCUP!BD60</f>
        <v>Scotland</v>
      </c>
      <c r="G441" s="9" t="str">
        <f ca="1">+WORLDCUP!BD58</f>
        <v>South Africa</v>
      </c>
      <c r="H441" s="9" t="str">
        <f ca="1">+WORLDCUP!BD61</f>
        <v>Australia</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South Africa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Australia</v>
      </c>
      <c r="G443" s="9" t="str">
        <f ca="1">+WORLDCUP!BD58</f>
        <v>South Africa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South Africa</v>
      </c>
      <c r="H444" s="9" t="str">
        <f ca="1">+WORLDCUP!BD63</f>
        <v>Sweden</v>
      </c>
      <c r="I444" s="9" t="str">
        <f ca="1">+WORLDCUP!BD69</f>
        <v>Ghana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South Africa</v>
      </c>
      <c r="H445" s="9" t="str">
        <f ca="1">+WORLDCUP!BD63</f>
        <v>Sweden</v>
      </c>
      <c r="I445" s="9" t="str">
        <f ca="1">+WORLDCUP!BD66</f>
        <v>Norway</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Bosnia and Herzegovina</v>
      </c>
      <c r="F446" s="9" t="str">
        <f ca="1">+WORLDCUP!BD60</f>
        <v>Scotland</v>
      </c>
      <c r="G446" s="9" t="str">
        <f ca="1">+WORLDCUP!BD58</f>
        <v>South Africa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South Africa</v>
      </c>
      <c r="H447" s="9" t="str">
        <f ca="1">+WORLDCUP!BD63</f>
        <v>Sweden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South Africa</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Sweden</v>
      </c>
      <c r="E449" s="9" t="str">
        <f ca="1">+WORLDCUP!BD59</f>
        <v>Bosnia and Herzegovina</v>
      </c>
      <c r="F449" s="9" t="str">
        <f ca="1">+WORLDCUP!BD60</f>
        <v>Scotland</v>
      </c>
      <c r="G449" s="9" t="str">
        <f ca="1">+WORLDCUP!BD58</f>
        <v>South Africa</v>
      </c>
      <c r="H449" s="9" t="str">
        <f ca="1">+WORLDCUP!BD61</f>
        <v>Australia</v>
      </c>
      <c r="I449" s="9" t="str">
        <f ca="1">+WORLDCUP!BD69</f>
        <v>Ghana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Bosnia and Herzegovina</v>
      </c>
      <c r="F450" s="9" t="str">
        <f ca="1">+WORLDCUP!BD60</f>
        <v>Scotland</v>
      </c>
      <c r="G450" s="9" t="str">
        <f ca="1">+WORLDCUP!BD58</f>
        <v>South Africa</v>
      </c>
      <c r="H450" s="9" t="str">
        <f ca="1">+WORLDCUP!BD61</f>
        <v>Australia</v>
      </c>
      <c r="I450" s="9" t="str">
        <f ca="1">+WORLDCUP!BD66</f>
        <v>Norway</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South Africa</v>
      </c>
      <c r="H451" s="9" t="str">
        <f ca="1">+WORLDCUP!BD63</f>
        <v>Sweden</v>
      </c>
      <c r="I451" s="9" t="str">
        <f ca="1">+WORLDCUP!BD61</f>
        <v>Australia</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Australia</v>
      </c>
      <c r="G452" s="9" t="str">
        <f ca="1">+WORLDCUP!BD58</f>
        <v>South Africa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Australia</v>
      </c>
      <c r="G453" s="9" t="str">
        <f ca="1">+WORLDCUP!BD58</f>
        <v>South Africa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Australia</v>
      </c>
      <c r="G454" s="9" t="str">
        <f ca="1">+WORLDCUP!BD58</f>
        <v>South Africa</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Australia</v>
      </c>
      <c r="G455" s="9" t="str">
        <f ca="1">+WORLDCUP!BD58</f>
        <v>South Africa</v>
      </c>
      <c r="H455" s="9" t="str">
        <f ca="1">+WORLDCUP!BD63</f>
        <v>Sweden</v>
      </c>
      <c r="I455" s="9" t="str">
        <f ca="1">+WORLDCUP!BD69</f>
        <v>Ghana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Australia</v>
      </c>
      <c r="G456" s="9" t="str">
        <f ca="1">+WORLDCUP!BD58</f>
        <v>South Africa</v>
      </c>
      <c r="H456" s="9" t="str">
        <f ca="1">+WORLDCUP!BD63</f>
        <v>Sweden</v>
      </c>
      <c r="I456" s="9" t="str">
        <f ca="1">+WORLDCUP!BD66</f>
        <v>Norway</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Australia</v>
      </c>
      <c r="G457" s="9" t="str">
        <f ca="1">+WORLDCUP!BD58</f>
        <v>South Africa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Australia</v>
      </c>
      <c r="G458" s="9" t="str">
        <f ca="1">+WORLDCUP!BD58</f>
        <v>South Africa</v>
      </c>
      <c r="H458" s="9" t="str">
        <f ca="1">+WORLDCUP!BD63</f>
        <v>Sweden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Iran</v>
      </c>
      <c r="E459" s="9" t="str">
        <f ca="1">+WORLDCUP!BD59</f>
        <v>Bosnia and Herzegovina</v>
      </c>
      <c r="F459" s="9" t="str">
        <f ca="1">+WORLDCUP!BD60</f>
        <v>Scotland</v>
      </c>
      <c r="G459" s="9" t="str">
        <f ca="1">+WORLDCUP!BD58</f>
        <v>South Africa</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Iran</v>
      </c>
      <c r="E460" s="9" t="str">
        <f ca="1">+WORLDCUP!BD59</f>
        <v>Bosnia and Herzegovina</v>
      </c>
      <c r="F460" s="9" t="str">
        <f ca="1">+WORLDCUP!BD60</f>
        <v>Scotland</v>
      </c>
      <c r="G460" s="9" t="str">
        <f ca="1">+WORLDCUP!BD58</f>
        <v>South Africa</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Iran</v>
      </c>
      <c r="E461" s="9" t="str">
        <f ca="1">+WORLDCUP!BD59</f>
        <v>Bosnia and Herzegovina</v>
      </c>
      <c r="F461" s="9" t="str">
        <f ca="1">+WORLDCUP!BD60</f>
        <v>Scotland</v>
      </c>
      <c r="G461" s="9" t="str">
        <f ca="1">+WORLDCUP!BD58</f>
        <v>South Africa</v>
      </c>
      <c r="H461" s="9" t="str">
        <f ca="1">+WORLDCUP!BD63</f>
        <v>Sweden</v>
      </c>
      <c r="I461" s="9" t="str">
        <f ca="1">+WORLDCUP!BD61</f>
        <v>Australia</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Algeria</v>
      </c>
      <c r="E462" s="9" t="str">
        <f ca="1">+WORLDCUP!BD59</f>
        <v>Bosnia and Herzegovina</v>
      </c>
      <c r="F462" s="9" t="str">
        <f ca="1">+WORLDCUP!BD60</f>
        <v>Scotland</v>
      </c>
      <c r="G462" s="9" t="str">
        <f ca="1">+WORLDCUP!BD58</f>
        <v>South Africa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Norway</v>
      </c>
      <c r="E463" s="9" t="str">
        <f ca="1">+WORLDCUP!BD59</f>
        <v>Bosnia and Herzegovina</v>
      </c>
      <c r="F463" s="9" t="str">
        <f ca="1">+WORLDCUP!BD60</f>
        <v>Scotland</v>
      </c>
      <c r="G463" s="9" t="str">
        <f ca="1">+WORLDCUP!BD58</f>
        <v>South Africa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Algeria</v>
      </c>
      <c r="E464" s="9" t="str">
        <f ca="1">+WORLDCUP!BD59</f>
        <v>Bosnia and Herzegovina</v>
      </c>
      <c r="F464" s="9" t="str">
        <f ca="1">+WORLDCUP!BD60</f>
        <v>Scotland</v>
      </c>
      <c r="G464" s="9" t="str">
        <f ca="1">+WORLDCUP!BD58</f>
        <v>South Africa</v>
      </c>
      <c r="H464" s="9" t="str">
        <f ca="1">+WORLDCUP!BD61</f>
        <v>Australia</v>
      </c>
      <c r="I464" s="9" t="str">
        <f ca="1">+WORLDCUP!BD69</f>
        <v>Ghana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Algeria</v>
      </c>
      <c r="E465" s="9" t="str">
        <f ca="1">+WORLDCUP!BD59</f>
        <v>Bosnia and Herzegovina</v>
      </c>
      <c r="F465" s="9" t="str">
        <f ca="1">+WORLDCUP!BD60</f>
        <v>Scotland</v>
      </c>
      <c r="G465" s="9" t="str">
        <f ca="1">+WORLDCUP!BD58</f>
        <v>South Africa</v>
      </c>
      <c r="H465" s="9" t="str">
        <f ca="1">+WORLDCUP!BD61</f>
        <v>Australia</v>
      </c>
      <c r="I465" s="9" t="str">
        <f ca="1">+WORLDCUP!BD66</f>
        <v>Norway</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Curaçao</v>
      </c>
      <c r="E466" s="9" t="str">
        <f ca="1">+WORLDCUP!BD59</f>
        <v>Bosnia and Herzegovina</v>
      </c>
      <c r="F466" s="9" t="str">
        <f ca="1">+WORLDCUP!BD60</f>
        <v>Scotland</v>
      </c>
      <c r="G466" s="9" t="str">
        <f ca="1">+WORLDCUP!BD58</f>
        <v>South Africa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South Africa</v>
      </c>
      <c r="H467" s="9" t="str">
        <f ca="1">+WORLDCUP!BD61</f>
        <v>Australia</v>
      </c>
      <c r="I467" s="9" t="str">
        <f ca="1">+WORLDCUP!BD69</f>
        <v>Ghana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South Africa</v>
      </c>
      <c r="H468" s="9" t="str">
        <f ca="1">+WORLDCUP!BD61</f>
        <v>Australia</v>
      </c>
      <c r="I468" s="9" t="str">
        <f ca="1">+WORLDCUP!BD62</f>
        <v>Curaçao</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Curaçao</v>
      </c>
      <c r="E469" s="9" t="str">
        <f ca="1">+WORLDCUP!BD59</f>
        <v>Bosnia and Herzegovina</v>
      </c>
      <c r="F469" s="9" t="str">
        <f ca="1">+WORLDCUP!BD60</f>
        <v>Scotland</v>
      </c>
      <c r="G469" s="9" t="str">
        <f ca="1">+WORLDCUP!BD58</f>
        <v>South Africa</v>
      </c>
      <c r="H469" s="9" t="str">
        <f ca="1">+WORLDCUP!BD61</f>
        <v>Australia</v>
      </c>
      <c r="I469" s="9" t="str">
        <f ca="1">+WORLDCUP!BD69</f>
        <v>Ghana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Curaçao</v>
      </c>
      <c r="E470" s="9" t="str">
        <f ca="1">+WORLDCUP!BD59</f>
        <v>Bosnia and Herzegovina</v>
      </c>
      <c r="F470" s="9" t="str">
        <f ca="1">+WORLDCUP!BD60</f>
        <v>Scotland</v>
      </c>
      <c r="G470" s="9" t="str">
        <f ca="1">+WORLDCUP!BD58</f>
        <v>South Africa</v>
      </c>
      <c r="H470" s="9" t="str">
        <f ca="1">+WORLDCUP!BD61</f>
        <v>Australia</v>
      </c>
      <c r="I470" s="9" t="str">
        <f ca="1">+WORLDCUP!BD66</f>
        <v>Norway</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South Africa</v>
      </c>
      <c r="H471" s="9" t="str">
        <f ca="1">+WORLDCUP!BD61</f>
        <v>Australia</v>
      </c>
      <c r="I471" s="9" t="str">
        <f ca="1">+WORLDCUP!BD62</f>
        <v>Curaçao</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Iran</v>
      </c>
      <c r="E472" s="9" t="str">
        <f ca="1">+WORLDCUP!BD59</f>
        <v>Bosnia and Herzegovina</v>
      </c>
      <c r="F472" s="9" t="str">
        <f ca="1">+WORLDCUP!BD60</f>
        <v>Scotland</v>
      </c>
      <c r="G472" s="9" t="str">
        <f ca="1">+WORLDCUP!BD58</f>
        <v>South Africa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Iran</v>
      </c>
      <c r="E473" s="9" t="str">
        <f ca="1">+WORLDCUP!BD59</f>
        <v>Bosnia and Herzegovina</v>
      </c>
      <c r="F473" s="9" t="str">
        <f ca="1">+WORLDCUP!BD60</f>
        <v>Scotland</v>
      </c>
      <c r="G473" s="9" t="str">
        <f ca="1">+WORLDCUP!BD58</f>
        <v>South Africa</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Iran</v>
      </c>
      <c r="E474" s="9" t="str">
        <f ca="1">+WORLDCUP!BD59</f>
        <v>Bosnia and Herzegovina</v>
      </c>
      <c r="F474" s="9" t="str">
        <f ca="1">+WORLDCUP!BD60</f>
        <v>Scotland</v>
      </c>
      <c r="G474" s="9" t="str">
        <f ca="1">+WORLDCUP!BD58</f>
        <v>South Africa</v>
      </c>
      <c r="H474" s="9" t="str">
        <f ca="1">+WORLDCUP!BD61</f>
        <v>Australia</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Iran</v>
      </c>
      <c r="E475" s="9" t="str">
        <f ca="1">+WORLDCUP!BD59</f>
        <v>Bosnia and Herzegovina</v>
      </c>
      <c r="F475" s="9" t="str">
        <f ca="1">+WORLDCUP!BD60</f>
        <v>Scotland</v>
      </c>
      <c r="G475" s="9" t="str">
        <f ca="1">+WORLDCUP!BD58</f>
        <v>South Africa</v>
      </c>
      <c r="H475" s="9" t="str">
        <f ca="1">+WORLDCUP!BD61</f>
        <v>Australia</v>
      </c>
      <c r="I475" s="9" t="str">
        <f ca="1">+WORLDCUP!BD69</f>
        <v>Ghana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Iran</v>
      </c>
      <c r="E476" s="9" t="str">
        <f ca="1">+WORLDCUP!BD59</f>
        <v>Bosnia and Herzegovina</v>
      </c>
      <c r="F476" s="9" t="str">
        <f ca="1">+WORLDCUP!BD60</f>
        <v>Scotland</v>
      </c>
      <c r="G476" s="9" t="str">
        <f ca="1">+WORLDCUP!BD58</f>
        <v>South Africa</v>
      </c>
      <c r="H476" s="9" t="str">
        <f ca="1">+WORLDCUP!BD61</f>
        <v>Australia</v>
      </c>
      <c r="I476" s="9" t="str">
        <f ca="1">+WORLDCUP!BD66</f>
        <v>Norway</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Iran</v>
      </c>
      <c r="E477" s="9" t="str">
        <f ca="1">+WORLDCUP!BD59</f>
        <v>Bosnia and Herzegovina</v>
      </c>
      <c r="F477" s="9" t="str">
        <f ca="1">+WORLDCUP!BD60</f>
        <v>Scotland</v>
      </c>
      <c r="G477" s="9" t="str">
        <f ca="1">+WORLDCUP!BD58</f>
        <v>South Africa</v>
      </c>
      <c r="H477" s="9" t="str">
        <f ca="1">+WORLDCUP!BD61</f>
        <v>Australia</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Iran</v>
      </c>
      <c r="E478" s="9" t="str">
        <f ca="1">+WORLDCUP!BD59</f>
        <v>Bosnia and Herzegovina</v>
      </c>
      <c r="F478" s="9" t="str">
        <f ca="1">+WORLDCUP!BD60</f>
        <v>Scotland</v>
      </c>
      <c r="G478" s="9" t="str">
        <f ca="1">+WORLDCUP!BD58</f>
        <v>South Africa</v>
      </c>
      <c r="H478" s="9" t="str">
        <f ca="1">+WORLDCUP!BD61</f>
        <v>Australia</v>
      </c>
      <c r="I478" s="9" t="str">
        <f ca="1">+WORLDCUP!BD69</f>
        <v>Ghana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Iran</v>
      </c>
      <c r="E479" s="9" t="str">
        <f ca="1">+WORLDCUP!BD59</f>
        <v>Bosnia and Herzegovina</v>
      </c>
      <c r="F479" s="9" t="str">
        <f ca="1">+WORLDCUP!BD60</f>
        <v>Scotland</v>
      </c>
      <c r="G479" s="9" t="str">
        <f ca="1">+WORLDCUP!BD58</f>
        <v>South Africa</v>
      </c>
      <c r="H479" s="9" t="str">
        <f ca="1">+WORLDCUP!BD61</f>
        <v>Australia</v>
      </c>
      <c r="I479" s="9" t="str">
        <f ca="1">+WORLDCUP!BD62</f>
        <v>Curaçao</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Iran</v>
      </c>
      <c r="E480" s="9" t="str">
        <f ca="1">+WORLDCUP!BD59</f>
        <v>Bosnia and Herzegovina</v>
      </c>
      <c r="F480" s="9" t="str">
        <f ca="1">+WORLDCUP!BD60</f>
        <v>Scotland</v>
      </c>
      <c r="G480" s="9" t="str">
        <f ca="1">+WORLDCUP!BD58</f>
        <v>South Africa</v>
      </c>
      <c r="H480" s="9" t="str">
        <f ca="1">+WORLDCUP!BD61</f>
        <v>Australia</v>
      </c>
      <c r="I480" s="9" t="str">
        <f ca="1">+WORLDCUP!BD62</f>
        <v>Curaçao</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Iran</v>
      </c>
      <c r="E481" s="9" t="str">
        <f ca="1">+WORLDCUP!BD59</f>
        <v>Bosnia and Herzegovina</v>
      </c>
      <c r="F481" s="9" t="str">
        <f ca="1">+WORLDCUP!BD60</f>
        <v>Scotland</v>
      </c>
      <c r="G481" s="9" t="str">
        <f ca="1">+WORLDCUP!BD58</f>
        <v>South Africa</v>
      </c>
      <c r="H481" s="9" t="str">
        <f ca="1">+WORLDCUP!BD61</f>
        <v>Australia</v>
      </c>
      <c r="I481" s="9" t="str">
        <f ca="1">+WORLDCUP!BD62</f>
        <v>Curaçao</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Bosnia and Herzegovina</v>
      </c>
      <c r="F482" s="9" t="str">
        <f ca="1">+WORLDCUP!BD61</f>
        <v>Australia</v>
      </c>
      <c r="G482" s="9" t="str">
        <f ca="1">+WORLDCUP!BD58</f>
        <v>South Africa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South Africa</v>
      </c>
      <c r="H483" s="9" t="str">
        <f ca="1">+WORLDCUP!BD63</f>
        <v>Sweden</v>
      </c>
      <c r="I483" s="9" t="str">
        <f ca="1">+WORLDCUP!BD69</f>
        <v>Ghana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South Africa</v>
      </c>
      <c r="H484" s="9" t="str">
        <f ca="1">+WORLDCUP!BD63</f>
        <v>Sweden</v>
      </c>
      <c r="I484" s="9" t="str">
        <f ca="1">+WORLDCUP!BD62</f>
        <v>Curaçao</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Curaçao</v>
      </c>
      <c r="E485" s="9" t="str">
        <f ca="1">+WORLDCUP!BD59</f>
        <v>Bosnia and Herzegovina</v>
      </c>
      <c r="F485" s="9" t="str">
        <f ca="1">+WORLDCUP!BD61</f>
        <v>Australia</v>
      </c>
      <c r="G485" s="9" t="str">
        <f ca="1">+WORLDCUP!BD58</f>
        <v>South Africa</v>
      </c>
      <c r="H485" s="9" t="str">
        <f ca="1">+WORLDCUP!BD63</f>
        <v>Sweden</v>
      </c>
      <c r="I485" s="9" t="str">
        <f ca="1">+WORLDCUP!BD69</f>
        <v>Ghana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Bosnia and Herzegovina</v>
      </c>
      <c r="F486" s="9" t="str">
        <f ca="1">+WORLDCUP!BD61</f>
        <v>Australia</v>
      </c>
      <c r="G486" s="9" t="str">
        <f ca="1">+WORLDCUP!BD58</f>
        <v>South Africa</v>
      </c>
      <c r="H486" s="9" t="str">
        <f ca="1">+WORLDCUP!BD63</f>
        <v>Sweden</v>
      </c>
      <c r="I486" s="9" t="str">
        <f ca="1">+WORLDCUP!BD66</f>
        <v>Norway</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South Africa</v>
      </c>
      <c r="H487" s="9" t="str">
        <f ca="1">+WORLDCUP!BD63</f>
        <v>Sweden</v>
      </c>
      <c r="I487" s="9" t="str">
        <f ca="1">+WORLDCUP!BD62</f>
        <v>Curaçao</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Bosnia and Herzegovina</v>
      </c>
      <c r="F488" s="9" t="str">
        <f ca="1">+WORLDCUP!BD60</f>
        <v>Scotland</v>
      </c>
      <c r="G488" s="9" t="str">
        <f ca="1">+WORLDCUP!BD58</f>
        <v>South Africa</v>
      </c>
      <c r="H488" s="9" t="str">
        <f ca="1">+WORLDCUP!BD61</f>
        <v>Australia</v>
      </c>
      <c r="I488" s="9" t="str">
        <f ca="1">+WORLDCUP!BD69</f>
        <v>Ghana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Curaçao</v>
      </c>
      <c r="E489" s="9" t="str">
        <f ca="1">+WORLDCUP!BD59</f>
        <v>Bosnia and Herzegovina</v>
      </c>
      <c r="F489" s="9" t="str">
        <f ca="1">+WORLDCUP!BD60</f>
        <v>Scotland</v>
      </c>
      <c r="G489" s="9" t="str">
        <f ca="1">+WORLDCUP!BD58</f>
        <v>South Africa</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South Africa</v>
      </c>
      <c r="H490" s="9" t="str">
        <f ca="1">+WORLDCUP!BD63</f>
        <v>Sweden</v>
      </c>
      <c r="I490" s="9" t="str">
        <f ca="1">+WORLDCUP!BD61</f>
        <v>Australia</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Curaçao</v>
      </c>
      <c r="E491" s="9" t="str">
        <f ca="1">+WORLDCUP!BD59</f>
        <v>Bosnia and Herzegovina</v>
      </c>
      <c r="F491" s="9" t="str">
        <f ca="1">+WORLDCUP!BD60</f>
        <v>Scotland</v>
      </c>
      <c r="G491" s="9" t="str">
        <f ca="1">+WORLDCUP!BD58</f>
        <v>South Africa</v>
      </c>
      <c r="H491" s="9" t="str">
        <f ca="1">+WORLDCUP!BD63</f>
        <v>Sweden</v>
      </c>
      <c r="I491" s="9" t="str">
        <f ca="1">+WORLDCUP!BD61</f>
        <v>Australia</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Australia</v>
      </c>
      <c r="G492" s="9" t="str">
        <f ca="1">+WORLDCUP!BD58</f>
        <v>South Africa</v>
      </c>
      <c r="H492" s="9" t="str">
        <f ca="1">+WORLDCUP!BD63</f>
        <v>Sweden</v>
      </c>
      <c r="I492" s="9" t="str">
        <f ca="1">+WORLDCUP!BD69</f>
        <v>Ghana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Australia</v>
      </c>
      <c r="G493" s="9" t="str">
        <f ca="1">+WORLDCUP!BD58</f>
        <v>South Africa</v>
      </c>
      <c r="H493" s="9" t="str">
        <f ca="1">+WORLDCUP!BD63</f>
        <v>Sweden</v>
      </c>
      <c r="I493" s="9" t="str">
        <f ca="1">+WORLDCUP!BD62</f>
        <v>Curaçao</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Australia</v>
      </c>
      <c r="G494" s="9" t="str">
        <f ca="1">+WORLDCUP!BD58</f>
        <v>South Africa</v>
      </c>
      <c r="H494" s="9" t="str">
        <f ca="1">+WORLDCUP!BD63</f>
        <v>Sweden</v>
      </c>
      <c r="I494" s="9" t="str">
        <f ca="1">+WORLDCUP!BD62</f>
        <v>Curaçao</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Australia</v>
      </c>
      <c r="G495" s="9" t="str">
        <f ca="1">+WORLDCUP!BD58</f>
        <v>South Africa</v>
      </c>
      <c r="H495" s="9" t="str">
        <f ca="1">+WORLDCUP!BD63</f>
        <v>Sweden</v>
      </c>
      <c r="I495" s="9" t="str">
        <f ca="1">+WORLDCUP!BD62</f>
        <v>Curaçao</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Iran</v>
      </c>
      <c r="E496" s="9" t="str">
        <f ca="1">+WORLDCUP!BD59</f>
        <v>Bosnia and Herzegovina</v>
      </c>
      <c r="F496" s="9" t="str">
        <f ca="1">+WORLDCUP!BD60</f>
        <v>Scotland</v>
      </c>
      <c r="G496" s="9" t="str">
        <f ca="1">+WORLDCUP!BD58</f>
        <v>South Africa</v>
      </c>
      <c r="H496" s="9" t="str">
        <f ca="1">+WORLDCUP!BD63</f>
        <v>Sweden</v>
      </c>
      <c r="I496" s="9" t="str">
        <f ca="1">+WORLDCUP!BD61</f>
        <v>Australia</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2026-06-10T06:36:07Z</dcterms:modified>
</cp:coreProperties>
</file>