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34AF0F28-21E4-4C86-B17B-1B08B6225CD9}" xr6:coauthVersionLast="47" xr6:coauthVersionMax="47" xr10:uidLastSave="{00000000-0000-0000-0000-000000000000}"/>
  <bookViews>
    <workbookView xWindow="-120" yWindow="-120" windowWidth="29040" windowHeight="1572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AW26" i="45" l="1"/>
  <c r="AV26" i="45"/>
  <c r="AW25" i="45"/>
  <c r="AV25" i="45"/>
  <c r="AS32" i="45"/>
  <c r="AR32" i="45"/>
  <c r="AS31" i="45"/>
  <c r="AR31" i="45"/>
  <c r="AJ44" i="45"/>
  <c r="AK32" i="45"/>
  <c r="AJ32" i="45"/>
  <c r="AG41" i="45"/>
  <c r="AB24" i="45"/>
  <c r="AC18" i="45"/>
  <c r="AB12" i="45"/>
  <c r="AC6" i="45"/>
  <c r="AO38" i="45"/>
  <c r="AN38" i="45"/>
  <c r="AO37" i="45"/>
  <c r="AN37" i="45"/>
  <c r="AO14" i="45"/>
  <c r="AN14" i="45"/>
  <c r="AO13" i="45"/>
  <c r="AN13" i="45"/>
  <c r="AK44" i="45"/>
  <c r="AK43" i="45"/>
  <c r="AJ43" i="45"/>
  <c r="AG46" i="45"/>
  <c r="AG23" i="45"/>
  <c r="AB28" i="45"/>
  <c r="AB21" i="45"/>
  <c r="AB16" i="45"/>
  <c r="AC10" i="45"/>
  <c r="AB6" i="45"/>
  <c r="AK31" i="45"/>
  <c r="AJ31" i="45"/>
  <c r="AK20" i="45"/>
  <c r="AJ20" i="45"/>
  <c r="AK19" i="45"/>
  <c r="AJ19" i="45"/>
  <c r="AK8" i="45"/>
  <c r="AJ8" i="45"/>
  <c r="AK7" i="45"/>
  <c r="AJ7" i="45"/>
  <c r="AG47" i="45"/>
  <c r="AF47" i="45"/>
  <c r="AF46" i="45"/>
  <c r="AG22" i="45"/>
  <c r="AC21" i="45"/>
  <c r="AC13" i="45"/>
  <c r="AC7" i="45"/>
  <c r="AB3" i="45"/>
  <c r="AF41" i="45"/>
  <c r="AG40" i="45"/>
  <c r="AF40" i="45"/>
  <c r="AG35" i="45"/>
  <c r="AF35" i="45"/>
  <c r="AG34" i="45"/>
  <c r="AF34" i="45"/>
  <c r="AG29" i="45"/>
  <c r="AF29" i="45"/>
  <c r="AG28" i="45"/>
  <c r="AF28" i="45"/>
  <c r="AF23" i="45"/>
  <c r="AB19" i="45"/>
  <c r="AB15" i="45"/>
  <c r="AC9" i="45"/>
  <c r="AB4" i="45"/>
  <c r="AF22" i="45"/>
  <c r="AG17" i="45"/>
  <c r="AF17" i="45"/>
  <c r="AG16" i="45"/>
  <c r="AF16" i="45"/>
  <c r="AG11" i="45"/>
  <c r="AF11" i="45"/>
  <c r="AG10" i="45"/>
  <c r="AF10" i="45"/>
  <c r="AG5" i="45"/>
  <c r="AF5" i="45"/>
  <c r="AG4" i="45"/>
  <c r="AF4" i="45"/>
  <c r="AC49" i="45"/>
  <c r="AB39" i="45"/>
  <c r="AC28" i="45"/>
  <c r="AC19" i="45"/>
  <c r="AC15" i="45"/>
  <c r="AB10" i="45"/>
  <c r="AC4" i="45"/>
  <c r="AB49" i="45"/>
  <c r="AC48" i="45"/>
  <c r="AB48" i="45"/>
  <c r="AC46" i="45"/>
  <c r="AB46" i="45"/>
  <c r="AC45" i="45"/>
  <c r="AB45" i="45"/>
  <c r="AC43" i="45"/>
  <c r="AB43" i="45"/>
  <c r="AC42" i="45"/>
  <c r="AB42" i="45"/>
  <c r="AC40" i="45"/>
  <c r="AB40" i="45"/>
  <c r="AC39" i="45"/>
  <c r="AC30" i="45"/>
  <c r="AC22" i="45"/>
  <c r="AB18" i="45"/>
  <c r="AB13" i="45"/>
  <c r="AB9" i="45"/>
  <c r="AC3" i="45"/>
  <c r="AC37" i="45"/>
  <c r="AB37" i="45"/>
  <c r="AC36" i="45"/>
  <c r="AB36" i="45"/>
  <c r="AC34" i="45"/>
  <c r="AB34" i="45"/>
  <c r="AC33" i="45"/>
  <c r="AB33" i="45"/>
  <c r="AC31" i="45"/>
  <c r="AB31" i="45"/>
  <c r="AB30" i="45"/>
  <c r="AB22" i="45"/>
  <c r="AC12" i="45"/>
  <c r="AB7" i="45"/>
  <c r="AC27" i="45"/>
  <c r="AB27" i="45"/>
  <c r="AC25" i="45"/>
  <c r="AB25" i="45"/>
  <c r="AC24" i="45"/>
  <c r="AC16" i="45"/>
  <c r="E16" i="30"/>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AT29" i="3"/>
  <c r="X75" i="3"/>
  <c r="AN101" i="3"/>
  <c r="AN61" i="3"/>
  <c r="AN77" i="3"/>
  <c r="AN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J101" i="3"/>
  <c r="AJ69" i="3"/>
  <c r="AL85" i="3"/>
  <c r="AY85" i="3" s="1"/>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F100" i="3"/>
  <c r="AF130" i="3"/>
  <c r="AJ37" i="3"/>
  <c r="Z33" i="3" l="1"/>
  <c r="AO61" i="3"/>
  <c r="AO29" i="3"/>
  <c r="AO13" i="3"/>
  <c r="Z28" i="3"/>
  <c r="Z61" i="3"/>
  <c r="Z84" i="3"/>
  <c r="Z52" i="3"/>
  <c r="Z20" i="3"/>
  <c r="Z44" i="3"/>
  <c r="Z92" i="3"/>
  <c r="Z93" i="3"/>
  <c r="AS45" i="3"/>
  <c r="AM21" i="3"/>
  <c r="Z36" i="3"/>
  <c r="Z85" i="3"/>
  <c r="Z30" i="3"/>
  <c r="Y130" i="3"/>
  <c r="Z62" i="3"/>
  <c r="Y137" i="3"/>
  <c r="AS93" i="3"/>
  <c r="AS101" i="3"/>
  <c r="AO101" i="3"/>
  <c r="AO85" i="3"/>
  <c r="Z57" i="3"/>
  <c r="AO69" i="3"/>
  <c r="AO21" i="3"/>
  <c r="AO53"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8" i="3" l="1"/>
  <c r="AG155" i="3"/>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B32" i="3" l="1" a="1"/>
  <c r="AB32" i="3" s="1"/>
  <c r="F28" i="45"/>
  <c r="C31" i="45"/>
  <c r="B13" i="31"/>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C68" i="32"/>
  <c r="C32" i="32"/>
  <c r="C30" i="32"/>
  <c r="C107" i="32"/>
  <c r="C72" i="32"/>
  <c r="X72" i="3" s="1"/>
  <c r="C22" i="32"/>
  <c r="C123" i="32"/>
  <c r="Y123" i="3" s="1"/>
  <c r="C24" i="32"/>
  <c r="C89" i="32"/>
  <c r="C112" i="32"/>
  <c r="X112" i="3" s="1"/>
  <c r="C46" i="32"/>
  <c r="C8" i="32"/>
  <c r="C36" i="32"/>
  <c r="X36" i="3" s="1"/>
  <c r="C47" i="32"/>
  <c r="C76" i="32"/>
  <c r="C104" i="32"/>
  <c r="X104" i="3" s="1"/>
  <c r="C132" i="32"/>
  <c r="Y132" i="3" s="1"/>
  <c r="C111" i="32"/>
  <c r="C126" i="32"/>
  <c r="Y126" i="3" s="1"/>
  <c r="C15" i="32"/>
  <c r="Y15" i="3" s="1"/>
  <c r="C52" i="32"/>
  <c r="Y52" i="3" s="1"/>
  <c r="C131" i="32"/>
  <c r="C44" i="32"/>
  <c r="C147" i="32"/>
  <c r="X147" i="3" s="1"/>
  <c r="C71" i="32"/>
  <c r="Y71" i="3" s="1"/>
  <c r="C39" i="32"/>
  <c r="X39" i="3" s="1"/>
  <c r="C97" i="32"/>
  <c r="C80" i="32"/>
  <c r="C73" i="32"/>
  <c r="X73" i="3" s="1"/>
  <c r="C77" i="32"/>
  <c r="C87" i="32"/>
  <c r="X87" i="3" s="1"/>
  <c r="C109" i="32"/>
  <c r="X109" i="3" s="1"/>
  <c r="C40" i="32"/>
  <c r="Y40" i="3" s="1"/>
  <c r="C70" i="32"/>
  <c r="Y70" i="3" s="1"/>
  <c r="C96" i="32"/>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15" i="3" l="1"/>
  <c r="Y121" i="3"/>
  <c r="X123" i="3"/>
  <c r="Y133" i="3"/>
  <c r="Y104" i="3"/>
  <c r="X126" i="3"/>
  <c r="Y131" i="3"/>
  <c r="X131" i="3"/>
  <c r="Y111" i="3"/>
  <c r="X111" i="3"/>
  <c r="X77" i="3"/>
  <c r="Y77" i="3"/>
  <c r="X96" i="3"/>
  <c r="Y96" i="3"/>
  <c r="Y63" i="3"/>
  <c r="X63" i="3"/>
  <c r="Y68" i="3"/>
  <c r="X68" i="3"/>
  <c r="Y32" i="3"/>
  <c r="X32" i="3"/>
  <c r="X30" i="3"/>
  <c r="Y30" i="3"/>
  <c r="Y107" i="3"/>
  <c r="X107" i="3"/>
  <c r="X22" i="3"/>
  <c r="Y22" i="3"/>
  <c r="Y24" i="3"/>
  <c r="X24" i="3"/>
  <c r="Y89" i="3"/>
  <c r="X89" i="3"/>
  <c r="X46" i="3"/>
  <c r="Y46" i="3"/>
  <c r="X8" i="3"/>
  <c r="Y8" i="3"/>
  <c r="Y47" i="3"/>
  <c r="X47" i="3"/>
  <c r="X76" i="3"/>
  <c r="Y76" i="3"/>
  <c r="Y44" i="3"/>
  <c r="X44" i="3"/>
  <c r="Y97" i="3"/>
  <c r="X97" i="3"/>
  <c r="Y80" i="3"/>
  <c r="X80"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F46" i="3"/>
  <c r="E45" i="3"/>
  <c r="BW29" i="3" s="1"/>
  <c r="F92" i="3"/>
  <c r="F95" i="3"/>
  <c r="BW53" i="3" s="1"/>
  <c r="E97" i="3"/>
  <c r="BV52" i="3" s="1"/>
  <c r="F81" i="3"/>
  <c r="E76" i="3"/>
  <c r="E78" i="3"/>
  <c r="BW44" i="3" s="1"/>
  <c r="E48" i="3"/>
  <c r="F44" i="3"/>
  <c r="F47" i="3"/>
  <c r="E38" i="3"/>
  <c r="BW22" i="3"/>
  <c r="F41" i="3"/>
  <c r="E36" i="3"/>
  <c r="BW23" i="3" s="1"/>
  <c r="E39" i="3"/>
  <c r="F37" i="3"/>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F71" i="3"/>
  <c r="E71" i="3"/>
  <c r="E72" i="3"/>
  <c r="F69" i="3"/>
  <c r="E55" i="3"/>
  <c r="E57" i="3"/>
  <c r="F55" i="3"/>
  <c r="BU33" i="3" s="1"/>
  <c r="F52" i="3"/>
  <c r="BU30" i="3" s="1"/>
  <c r="F25" i="3"/>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F76" i="3"/>
  <c r="BW42" i="3" s="1"/>
  <c r="F80" i="3"/>
  <c r="E77" i="3"/>
  <c r="F78" i="3"/>
  <c r="E61" i="3"/>
  <c r="BW37" i="3" s="1"/>
  <c r="F62" i="3"/>
  <c r="BU36" i="3"/>
  <c r="F64" i="3"/>
  <c r="BU35" i="3" s="1"/>
  <c r="F72" i="3"/>
  <c r="E68" i="3"/>
  <c r="BW39" i="3" s="1"/>
  <c r="BW38" i="3"/>
  <c r="BU38" i="3"/>
  <c r="E70" i="3"/>
  <c r="BW43" i="3" l="1"/>
  <c r="BU43" i="3"/>
  <c r="BU21" i="3"/>
  <c r="BU31" i="3"/>
  <c r="BU25" i="3"/>
  <c r="BW25" i="3"/>
  <c r="BW45" i="3"/>
  <c r="BU42" i="3"/>
  <c r="BU44" i="3"/>
  <c r="BW40" i="3"/>
  <c r="BU41" i="3"/>
  <c r="BW35" i="3"/>
  <c r="BW36" i="3"/>
  <c r="BU37" i="3"/>
  <c r="BU34" i="3"/>
  <c r="BU27" i="3"/>
  <c r="BW28" i="3"/>
  <c r="BU26" i="3"/>
  <c r="BU28" i="3"/>
  <c r="BU24" i="3"/>
  <c r="BW24" i="3"/>
  <c r="BW15" i="3"/>
  <c r="BV50" i="3"/>
  <c r="BV51" i="3"/>
  <c r="BX51" i="3" s="1"/>
  <c r="BV53" i="3"/>
  <c r="BX53" i="3" s="1"/>
  <c r="BV30" i="3"/>
  <c r="BX30" i="3" s="1"/>
  <c r="BV45" i="3"/>
  <c r="BX45" i="3" s="1"/>
  <c r="BV44" i="3"/>
  <c r="BV46" i="3"/>
  <c r="BV49" i="3"/>
  <c r="BV43" i="3"/>
  <c r="BV48" i="3"/>
  <c r="BX48" i="3" s="1"/>
  <c r="BV47" i="3"/>
  <c r="BX47" i="3" s="1"/>
  <c r="BV42" i="3"/>
  <c r="BX42" i="3" s="1"/>
  <c r="BV31" i="3"/>
  <c r="BV18" i="3"/>
  <c r="BV33" i="3"/>
  <c r="BX33" i="3" s="1"/>
  <c r="BV13" i="3"/>
  <c r="BV20" i="3"/>
  <c r="BX20" i="3" s="1"/>
  <c r="BV17" i="3"/>
  <c r="BX17" i="3" s="1"/>
  <c r="BV19" i="3"/>
  <c r="BX19" i="3" s="1"/>
  <c r="BV21" i="3"/>
  <c r="BV11" i="3"/>
  <c r="BX11" i="3" s="1"/>
  <c r="BV15" i="3"/>
  <c r="BV14" i="3"/>
  <c r="BV16" i="3"/>
  <c r="BX16" i="3" s="1"/>
  <c r="BV12" i="3"/>
  <c r="BX12" i="3" s="1"/>
  <c r="BV10" i="3"/>
  <c r="BV7" i="3"/>
  <c r="BU8" i="3"/>
  <c r="BU7" i="3"/>
  <c r="BW6" i="3"/>
  <c r="BU46" i="3"/>
  <c r="BW48" i="3"/>
  <c r="BW17" i="3"/>
  <c r="BW33" i="3"/>
  <c r="BU49" i="3"/>
  <c r="BU52" i="3"/>
  <c r="BX52" i="3" s="1"/>
  <c r="BU50" i="3"/>
  <c r="BU18" i="3"/>
  <c r="BV26" i="3"/>
  <c r="BV38" i="3"/>
  <c r="BX38" i="3" s="1"/>
  <c r="BV36" i="3"/>
  <c r="BX36" i="3" s="1"/>
  <c r="BV40" i="3"/>
  <c r="BX40" i="3" s="1"/>
  <c r="BV41" i="3"/>
  <c r="BV39" i="3"/>
  <c r="BX39" i="3" s="1"/>
  <c r="BV34" i="3"/>
  <c r="BV37" i="3"/>
  <c r="BV35" i="3"/>
  <c r="BX35" i="3" s="1"/>
  <c r="BW30" i="3"/>
  <c r="BV29" i="3"/>
  <c r="BX29" i="3" s="1"/>
  <c r="BV28" i="3"/>
  <c r="BV27" i="3"/>
  <c r="BV22" i="3"/>
  <c r="BX22" i="3" s="1"/>
  <c r="BV23" i="3"/>
  <c r="BX23" i="3" s="1"/>
  <c r="BV24" i="3"/>
  <c r="BV25" i="3"/>
  <c r="BW20" i="3"/>
  <c r="BU10" i="3"/>
  <c r="BU13" i="3"/>
  <c r="BW11" i="3"/>
  <c r="BW14" i="3"/>
  <c r="BW19" i="3"/>
  <c r="BW12" i="3"/>
  <c r="BU15" i="3"/>
  <c r="BW16" i="3"/>
  <c r="BU14" i="3"/>
  <c r="BW7" i="3"/>
  <c r="BU6" i="3"/>
  <c r="BW8" i="3"/>
  <c r="BU9" i="3"/>
  <c r="BW9" i="3"/>
  <c r="BV9" i="3"/>
  <c r="BV8" i="3"/>
  <c r="BV6" i="3"/>
  <c r="BW49" i="3"/>
  <c r="BW31" i="3"/>
  <c r="BW47" i="3"/>
  <c r="BX32" i="3"/>
  <c r="BX26" i="3" l="1"/>
  <c r="BX43" i="3"/>
  <c r="BX21" i="3"/>
  <c r="BX31" i="3"/>
  <c r="BX25" i="3"/>
  <c r="BX44" i="3"/>
  <c r="BX41" i="3"/>
  <c r="BX27" i="3"/>
  <c r="BX34" i="3"/>
  <c r="BX37" i="3"/>
  <c r="BX28" i="3"/>
  <c r="BX24"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I23" i="3"/>
  <c r="H25" i="3"/>
  <c r="I24" i="3"/>
  <c r="H23" i="3"/>
  <c r="I22" i="3"/>
  <c r="H21" i="3"/>
  <c r="H20" i="3"/>
  <c r="I20" i="3"/>
  <c r="H8" i="3"/>
  <c r="H6"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I94" i="3"/>
  <c r="I12" i="3"/>
  <c r="H15" i="3"/>
  <c r="CB12" i="3" s="1"/>
  <c r="CA20" i="3"/>
  <c r="H36" i="3"/>
  <c r="H55" i="3"/>
  <c r="H60" i="3"/>
  <c r="I57" i="3"/>
  <c r="I95" i="3"/>
  <c r="H63" i="3"/>
  <c r="I4" i="3"/>
  <c r="I39" i="3"/>
  <c r="H7" i="3"/>
  <c r="H16" i="3"/>
  <c r="H31" i="3"/>
  <c r="I6" i="3"/>
  <c r="H52" i="3"/>
  <c r="H69" i="3"/>
  <c r="CB41" i="3" s="1"/>
  <c r="H22" i="3"/>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13" i="3" l="1"/>
  <c r="CB19" i="3"/>
  <c r="CA6" i="3"/>
  <c r="CB15" i="3"/>
  <c r="CB8"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3" i="3" l="1"/>
  <c r="CC19" i="3"/>
  <c r="CC53" i="3"/>
  <c r="CC6" i="3"/>
  <c r="CC8"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l="1"/>
  <c r="K93" i="3"/>
  <c r="L87" i="3"/>
  <c r="L84" i="3"/>
  <c r="K24" i="3"/>
  <c r="K14" i="3"/>
  <c r="L13" i="3"/>
  <c r="K12"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L65" i="3"/>
  <c r="L55" i="3"/>
  <c r="K60" i="3"/>
  <c r="K84" i="3"/>
  <c r="K17" i="3"/>
  <c r="L68" i="3"/>
  <c r="K29" i="3"/>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L80" i="3"/>
  <c r="K53" i="3"/>
  <c r="K87" i="3"/>
  <c r="CF47" i="3" l="1"/>
  <c r="CF35" i="3"/>
  <c r="CF46" i="3"/>
  <c r="CF45" i="3"/>
  <c r="CF31" i="3"/>
  <c r="CF30" i="3"/>
  <c r="CF21" i="3"/>
  <c r="CF1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7" i="3" l="1"/>
  <c r="O94" i="3"/>
  <c r="N96" i="3"/>
  <c r="O95" i="3"/>
  <c r="N95" i="3"/>
  <c r="O93" i="3"/>
  <c r="N79" i="3"/>
  <c r="CI42" i="3"/>
  <c r="O64" i="3"/>
  <c r="N61" i="3"/>
  <c r="N56" i="3"/>
  <c r="O47" i="3"/>
  <c r="O44" i="3"/>
  <c r="O62" i="3"/>
  <c r="CI36" i="3"/>
  <c r="CI51" i="3"/>
  <c r="N29" i="3"/>
  <c r="CJ50" i="3"/>
  <c r="CI22" i="3"/>
  <c r="O55" i="3"/>
  <c r="O33" i="3"/>
  <c r="CJ19" i="3" s="1"/>
  <c r="N9" i="3"/>
  <c r="N36" i="3"/>
  <c r="O41" i="3"/>
  <c r="O4" i="3"/>
  <c r="O69" i="3"/>
  <c r="CK40" i="3" s="1"/>
  <c r="CI35" i="3"/>
  <c r="N72" i="3"/>
  <c r="CK21" i="3"/>
  <c r="O30" i="3"/>
  <c r="N32" i="3"/>
  <c r="CJ18" i="3" s="1"/>
  <c r="N7" i="3"/>
  <c r="O29" i="3"/>
  <c r="N49" i="3"/>
  <c r="N52" i="3"/>
  <c r="CK24" i="3"/>
  <c r="N54" i="3"/>
  <c r="N37" i="3"/>
  <c r="N8" i="3"/>
  <c r="CK22" i="3"/>
  <c r="CK41" i="3"/>
  <c r="O52" i="3"/>
  <c r="CI30" i="3" s="1"/>
  <c r="N97" i="3"/>
  <c r="O77" i="3"/>
  <c r="N80" i="3"/>
  <c r="N55" i="3"/>
  <c r="CI31" i="3" s="1"/>
  <c r="N81" i="3"/>
  <c r="N84" i="3"/>
  <c r="CI45" i="3"/>
  <c r="O5" i="3"/>
  <c r="N47" i="3"/>
  <c r="CK46" i="3"/>
  <c r="CI33" i="3"/>
  <c r="O53" i="3"/>
  <c r="CI32" i="3" s="1"/>
  <c r="O79" i="3"/>
  <c r="N6" i="3"/>
  <c r="N86" i="3"/>
  <c r="O32" i="3"/>
  <c r="CI12" i="3"/>
  <c r="N88" i="3"/>
  <c r="N30" i="3"/>
  <c r="CI25" i="3"/>
  <c r="CK6" i="3"/>
  <c r="CK18" i="3"/>
  <c r="N73" i="3"/>
  <c r="CI15" i="3"/>
  <c r="N15" i="3"/>
  <c r="CI11" i="3"/>
  <c r="O96" i="3"/>
  <c r="CJ53" i="3" s="1"/>
  <c r="CL53" i="3" s="1"/>
  <c r="CK34" i="3"/>
  <c r="CI39" i="3"/>
  <c r="CK30" i="3"/>
  <c r="N68" i="3"/>
  <c r="CK50" i="3"/>
  <c r="O40" i="3"/>
  <c r="O15" i="3"/>
  <c r="N65" i="3"/>
  <c r="O9" i="3"/>
  <c r="CI7" i="3" s="1"/>
  <c r="CI23" i="3"/>
  <c r="O36" i="3"/>
  <c r="CJ22" i="3" s="1"/>
  <c r="O61" i="3"/>
  <c r="CJ36" i="3" s="1"/>
  <c r="CI8" i="3"/>
  <c r="CI47" i="3"/>
  <c r="CK37" i="3"/>
  <c r="N13" i="3"/>
  <c r="O68" i="3"/>
  <c r="O57" i="3"/>
  <c r="O65" i="3"/>
  <c r="N40" i="3"/>
  <c r="O31" i="3"/>
  <c r="N92" i="3"/>
  <c r="CK51" i="3" s="1"/>
  <c r="N77" i="3"/>
  <c r="CK45" i="3" s="1"/>
  <c r="CI19" i="3"/>
  <c r="CI50" i="3"/>
  <c r="O25" i="3"/>
  <c r="O37" i="3"/>
  <c r="N5" i="3"/>
  <c r="CJ9" i="3" s="1"/>
  <c r="O72" i="3"/>
  <c r="O84" i="3"/>
  <c r="CI46" i="3" s="1"/>
  <c r="O87" i="3"/>
  <c r="N60" i="3"/>
  <c r="CK35" i="3" s="1"/>
  <c r="O78" i="3"/>
  <c r="O23" i="3"/>
  <c r="N94" i="3"/>
  <c r="CK52" i="3" s="1"/>
  <c r="N39" i="3"/>
  <c r="CK38" i="3"/>
  <c r="N4" i="3"/>
  <c r="CK7" i="3" s="1"/>
  <c r="CK19" i="3"/>
  <c r="N87" i="3"/>
  <c r="N25" i="3"/>
  <c r="O22" i="3"/>
  <c r="N76" i="3"/>
  <c r="CJ43" i="3" s="1"/>
  <c r="O49" i="3"/>
  <c r="CI29" i="3" s="1"/>
  <c r="N46" i="3"/>
  <c r="CJ28" i="3" s="1"/>
  <c r="N53" i="3"/>
  <c r="N85" i="3"/>
  <c r="N44" i="3"/>
  <c r="CK27" i="3" s="1"/>
  <c r="N12" i="3"/>
  <c r="O54" i="3"/>
  <c r="O89" i="3"/>
  <c r="O56" i="3"/>
  <c r="N24" i="3"/>
  <c r="O46" i="3"/>
  <c r="CI28" i="3"/>
  <c r="O21" i="3"/>
  <c r="CI16" i="3" s="1"/>
  <c r="N45" i="3"/>
  <c r="CK29" i="3" s="1"/>
  <c r="N16" i="3"/>
  <c r="CI48" i="3"/>
  <c r="CK26" i="3"/>
  <c r="CJ48" i="3"/>
  <c r="O20" i="3"/>
  <c r="CI14" i="3" s="1"/>
  <c r="N33" i="3"/>
  <c r="N69" i="3"/>
  <c r="O73" i="3"/>
  <c r="O60" i="3"/>
  <c r="O63" i="3"/>
  <c r="CI40" i="3"/>
  <c r="O70" i="3"/>
  <c r="CK17" i="3"/>
  <c r="N22" i="3"/>
  <c r="CK42" i="3"/>
  <c r="N78" i="3"/>
  <c r="O81" i="3"/>
  <c r="N14" i="3"/>
  <c r="CK13" i="3"/>
  <c r="N23" i="3"/>
  <c r="N20" i="3"/>
  <c r="CK15" i="3" s="1"/>
  <c r="O24" i="3"/>
  <c r="N17" i="3"/>
  <c r="O14" i="3"/>
  <c r="CK53" i="3"/>
  <c r="CK14" i="3"/>
  <c r="CK49" i="3"/>
  <c r="CI13" i="3" l="1"/>
  <c r="CI26" i="3"/>
  <c r="CI43" i="3"/>
  <c r="CK44" i="3"/>
  <c r="CI18" i="3"/>
  <c r="CK12" i="3"/>
  <c r="CI52" i="3"/>
  <c r="CK47" i="3"/>
  <c r="CI49" i="3"/>
  <c r="CK48" i="3"/>
  <c r="CI44" i="3"/>
  <c r="CK43" i="3"/>
  <c r="CK39" i="3"/>
  <c r="CI24" i="3"/>
  <c r="CI38" i="3"/>
  <c r="CI41" i="3"/>
  <c r="CI37" i="3"/>
  <c r="CI34" i="3"/>
  <c r="CK36" i="3"/>
  <c r="CK28" i="3"/>
  <c r="CK31" i="3"/>
  <c r="CK32" i="3"/>
  <c r="CI27" i="3"/>
  <c r="CK33" i="3"/>
  <c r="CK25" i="3"/>
  <c r="CK23" i="3"/>
  <c r="CJ21" i="3"/>
  <c r="CK11" i="3"/>
  <c r="CI21" i="3"/>
  <c r="CI20" i="3"/>
  <c r="CK20" i="3"/>
  <c r="CK16" i="3"/>
  <c r="CI10" i="3"/>
  <c r="CK10" i="3"/>
  <c r="CK8" i="3"/>
  <c r="CI9" i="3"/>
  <c r="CI6" i="3"/>
  <c r="CL36" i="3"/>
  <c r="CL50" i="3"/>
  <c r="CL22" i="3"/>
  <c r="CJ30" i="3"/>
  <c r="CL30" i="3" s="1"/>
  <c r="CJ32" i="3"/>
  <c r="CL32" i="3" s="1"/>
  <c r="CJ52" i="3"/>
  <c r="CJ40" i="3"/>
  <c r="CL40" i="3" s="1"/>
  <c r="CJ26" i="3"/>
  <c r="CJ51" i="3"/>
  <c r="CL51" i="3" s="1"/>
  <c r="CJ45" i="3"/>
  <c r="CL45" i="3" s="1"/>
  <c r="CJ42" i="3"/>
  <c r="CL42" i="3" s="1"/>
  <c r="CL48" i="3"/>
  <c r="CJ47" i="3"/>
  <c r="CL47" i="3" s="1"/>
  <c r="CJ13" i="3"/>
  <c r="CJ44" i="3"/>
  <c r="CJ49" i="3"/>
  <c r="CL49" i="3" s="1"/>
  <c r="CJ46" i="3"/>
  <c r="CL46" i="3" s="1"/>
  <c r="CJ38" i="3"/>
  <c r="CL38" i="3" s="1"/>
  <c r="CJ33" i="3"/>
  <c r="CL33" i="3" s="1"/>
  <c r="CJ35" i="3"/>
  <c r="CL35" i="3" s="1"/>
  <c r="CJ31" i="3"/>
  <c r="CL31" i="3" s="1"/>
  <c r="CJ34" i="3"/>
  <c r="CL28" i="3"/>
  <c r="CJ17" i="3"/>
  <c r="CL17" i="3" s="1"/>
  <c r="CJ24" i="3"/>
  <c r="CJ11" i="3"/>
  <c r="CL11" i="3" s="1"/>
  <c r="CJ20" i="3"/>
  <c r="CJ15" i="3"/>
  <c r="CL15" i="3" s="1"/>
  <c r="CJ14" i="3"/>
  <c r="CL14" i="3" s="1"/>
  <c r="CL19" i="3"/>
  <c r="CJ16" i="3"/>
  <c r="CL16" i="3" s="1"/>
  <c r="CK9" i="3"/>
  <c r="CJ10" i="3"/>
  <c r="CJ12" i="3"/>
  <c r="CL12" i="3" s="1"/>
  <c r="CJ25" i="3"/>
  <c r="CL25" i="3" s="1"/>
  <c r="CJ8" i="3"/>
  <c r="CL8" i="3" s="1"/>
  <c r="CJ6" i="3"/>
  <c r="CJ7" i="3"/>
  <c r="CL7" i="3" s="1"/>
  <c r="CJ23" i="3"/>
  <c r="CL23" i="3" s="1"/>
  <c r="CJ37" i="3"/>
  <c r="CJ39" i="3"/>
  <c r="CL39" i="3" s="1"/>
  <c r="CJ41" i="3"/>
  <c r="CJ29" i="3"/>
  <c r="CL29" i="3" s="1"/>
  <c r="CJ27" i="3"/>
  <c r="CL26" i="3" l="1"/>
  <c r="CL13" i="3"/>
  <c r="CL43" i="3"/>
  <c r="CL18" i="3"/>
  <c r="CL52" i="3"/>
  <c r="CL44" i="3"/>
  <c r="CL24" i="3"/>
  <c r="CL41" i="3"/>
  <c r="CL34" i="3"/>
  <c r="CL37" i="3"/>
  <c r="CL27" i="3"/>
  <c r="CL20" i="3"/>
  <c r="CL21" i="3"/>
  <c r="CL10" i="3"/>
  <c r="CL6" i="3"/>
  <c r="CL9" i="3"/>
  <c r="CM36" i="3" l="1"/>
  <c r="CM35" i="3"/>
  <c r="CM48" i="3"/>
  <c r="CM47" i="3"/>
  <c r="CM51" i="3"/>
  <c r="CM53" i="3"/>
  <c r="CM52" i="3"/>
  <c r="CM50" i="3"/>
  <c r="CM43" i="3"/>
  <c r="CM49" i="3"/>
  <c r="CM46" i="3"/>
  <c r="CM42" i="3"/>
  <c r="CM39" i="3"/>
  <c r="CM45" i="3"/>
  <c r="CM44" i="3"/>
  <c r="CM38" i="3"/>
  <c r="CM40" i="3"/>
  <c r="CM37" i="3"/>
  <c r="CM41" i="3"/>
  <c r="CM31" i="3"/>
  <c r="CM34" i="3"/>
  <c r="CM32" i="3"/>
  <c r="CM30" i="3"/>
  <c r="CM33" i="3"/>
  <c r="CM28" i="3"/>
  <c r="CM27" i="3"/>
  <c r="CM15" i="3"/>
  <c r="CM26" i="3"/>
  <c r="CM29" i="3"/>
  <c r="CM17" i="3"/>
  <c r="CM22" i="3"/>
  <c r="CM19" i="3"/>
  <c r="CM24" i="3"/>
  <c r="CM12" i="3"/>
  <c r="CM10" i="3"/>
  <c r="CM25" i="3"/>
  <c r="CM23" i="3"/>
  <c r="CM16" i="3"/>
  <c r="CM7" i="3"/>
  <c r="CM13" i="3"/>
  <c r="CM11" i="3"/>
  <c r="CM14" i="3"/>
  <c r="CM8" i="3"/>
  <c r="CM18" i="3"/>
  <c r="CM20" i="3"/>
  <c r="CM21" i="3"/>
  <c r="CM9" i="3"/>
  <c r="CM6" i="3"/>
  <c r="CN52" i="3" l="1"/>
  <c r="R97" i="3" s="1"/>
  <c r="CN41" i="3"/>
  <c r="Q71" i="3" s="1"/>
  <c r="CN16" i="3"/>
  <c r="R25" i="3" s="1"/>
  <c r="CN50" i="3"/>
  <c r="Q94" i="3" s="1"/>
  <c r="CN39" i="3"/>
  <c r="R71" i="3" s="1"/>
  <c r="CN26" i="3"/>
  <c r="Q44" i="3" s="1"/>
  <c r="CN7" i="3"/>
  <c r="CN10" i="3"/>
  <c r="Q15" i="3" s="1"/>
  <c r="CN28" i="3"/>
  <c r="R46" i="3" s="1"/>
  <c r="CN46" i="3"/>
  <c r="Q84" i="3" s="1"/>
  <c r="CN42" i="3"/>
  <c r="Q76" i="3" s="1"/>
  <c r="CN31" i="3"/>
  <c r="R52" i="3" s="1"/>
  <c r="CN27" i="3"/>
  <c r="R47" i="3" s="1"/>
  <c r="CN15" i="3"/>
  <c r="Q25" i="3" s="1"/>
  <c r="CN49" i="3"/>
  <c r="Q87" i="3" s="1"/>
  <c r="CN6" i="3"/>
  <c r="Q7" i="3" s="1"/>
  <c r="CN38" i="3"/>
  <c r="Q70" i="3" s="1"/>
  <c r="CN47" i="3"/>
  <c r="Q89" i="3" s="1"/>
  <c r="CN12" i="3"/>
  <c r="R15" i="3" s="1"/>
  <c r="CN9" i="3"/>
  <c r="Q6" i="3" s="1"/>
  <c r="CN8" i="3"/>
  <c r="Q5" i="3" s="1"/>
  <c r="CN45" i="3"/>
  <c r="Q79" i="3" s="1"/>
  <c r="CN48" i="3"/>
  <c r="R89" i="3" s="1"/>
  <c r="CN33" i="3"/>
  <c r="Q57" i="3" s="1"/>
  <c r="CN32" i="3"/>
  <c r="Q53" i="3" s="1"/>
  <c r="CN43" i="3"/>
  <c r="R76" i="3" s="1"/>
  <c r="CN21" i="3"/>
  <c r="CN51" i="3"/>
  <c r="R92" i="3" s="1"/>
  <c r="CN14" i="3"/>
  <c r="Q20" i="3" s="1"/>
  <c r="CN13" i="3"/>
  <c r="R13" i="3" s="1"/>
  <c r="CN37" i="3"/>
  <c r="R61" i="3" s="1"/>
  <c r="CN23" i="3"/>
  <c r="R36" i="3" s="1"/>
  <c r="CN44" i="3"/>
  <c r="CN19" i="3"/>
  <c r="Q33" i="3" s="1"/>
  <c r="CN18" i="3"/>
  <c r="Q28" i="3" s="1"/>
  <c r="CN17" i="3"/>
  <c r="Q24" i="3" s="1"/>
  <c r="CN24" i="3"/>
  <c r="Q37" i="3" s="1"/>
  <c r="CN22" i="3"/>
  <c r="Q36" i="3" s="1"/>
  <c r="CN34" i="3"/>
  <c r="R65" i="3" s="1"/>
  <c r="CN53" i="3"/>
  <c r="Q95" i="3" s="1"/>
  <c r="CN40" i="3"/>
  <c r="R73" i="3" s="1"/>
  <c r="CN20" i="3"/>
  <c r="R33" i="3" s="1"/>
  <c r="CN30" i="3"/>
  <c r="R57" i="3" s="1"/>
  <c r="CN29" i="3"/>
  <c r="Q47" i="3" s="1"/>
  <c r="CN35" i="3"/>
  <c r="R63" i="3" s="1"/>
  <c r="CN11" i="3"/>
  <c r="CN25" i="3"/>
  <c r="Q41" i="3" s="1"/>
  <c r="CN36" i="3"/>
  <c r="R64" i="3" s="1"/>
  <c r="R94" i="3" l="1"/>
  <c r="R96" i="3"/>
  <c r="Q97" i="3"/>
  <c r="Q96" i="3"/>
  <c r="R95" i="3"/>
  <c r="Q93" i="3"/>
  <c r="R93" i="3"/>
  <c r="Q92" i="3"/>
  <c r="R88" i="3"/>
  <c r="Q88" i="3"/>
  <c r="R87" i="3"/>
  <c r="Q86" i="3"/>
  <c r="Q85" i="3"/>
  <c r="R86" i="3"/>
  <c r="R85" i="3"/>
  <c r="R84" i="3"/>
  <c r="R81" i="3"/>
  <c r="Q81" i="3"/>
  <c r="Q80" i="3"/>
  <c r="R80" i="3"/>
  <c r="R79" i="3"/>
  <c r="Q78" i="3"/>
  <c r="Q77" i="3"/>
  <c r="R78" i="3"/>
  <c r="R77" i="3"/>
  <c r="Q73" i="3"/>
  <c r="Q72" i="3"/>
  <c r="R72" i="3"/>
  <c r="R70" i="3"/>
  <c r="Q69" i="3"/>
  <c r="R69" i="3"/>
  <c r="Q68" i="3"/>
  <c r="R68" i="3"/>
  <c r="Q65" i="3"/>
  <c r="Q64" i="3"/>
  <c r="Q63" i="3"/>
  <c r="Q62" i="3"/>
  <c r="R62" i="3"/>
  <c r="Q61" i="3"/>
  <c r="Q60" i="3"/>
  <c r="R60" i="3"/>
  <c r="R56" i="3"/>
  <c r="Q56" i="3"/>
  <c r="Q55" i="3"/>
  <c r="R55" i="3"/>
  <c r="R53" i="3"/>
  <c r="R54" i="3"/>
  <c r="Q54" i="3"/>
  <c r="Q52" i="3"/>
  <c r="R49" i="3"/>
  <c r="Q49" i="3"/>
  <c r="Q48" i="3"/>
  <c r="R48" i="3"/>
  <c r="Q46" i="3"/>
  <c r="Q45" i="3"/>
  <c r="R45" i="3"/>
  <c r="R44" i="3"/>
  <c r="R41" i="3"/>
  <c r="R40" i="3"/>
  <c r="Q40" i="3"/>
  <c r="R39" i="3"/>
  <c r="R38" i="3"/>
  <c r="Q38" i="3"/>
  <c r="Q39" i="3"/>
  <c r="R37" i="3"/>
  <c r="R32" i="3"/>
  <c r="R31" i="3"/>
  <c r="Q31" i="3"/>
  <c r="Q30" i="3"/>
  <c r="R30" i="3"/>
  <c r="Q29" i="3"/>
  <c r="Q32" i="3"/>
  <c r="R29" i="3"/>
  <c r="R28" i="3"/>
  <c r="Q9" i="3"/>
  <c r="R24" i="3"/>
  <c r="Q23" i="3"/>
  <c r="R23" i="3"/>
  <c r="Q22" i="3"/>
  <c r="R22" i="3"/>
  <c r="Q21" i="3"/>
  <c r="R21" i="3"/>
  <c r="R20" i="3"/>
  <c r="R17" i="3"/>
  <c r="R14" i="3"/>
  <c r="Q17" i="3"/>
  <c r="Q16" i="3"/>
  <c r="R16" i="3"/>
  <c r="CP50" i="3"/>
  <c r="R6" i="3"/>
  <c r="R4" i="3"/>
  <c r="CO15" i="3"/>
  <c r="Q12" i="3"/>
  <c r="R12" i="3"/>
  <c r="CP42" i="3"/>
  <c r="R8" i="3"/>
  <c r="Q4" i="3"/>
  <c r="CP22" i="3"/>
  <c r="CO47" i="3"/>
  <c r="CO45" i="3"/>
  <c r="Q14" i="3"/>
  <c r="R7" i="3"/>
  <c r="Q8" i="3"/>
  <c r="R5" i="3"/>
  <c r="CO8" i="3" s="1"/>
  <c r="CP12" i="3"/>
  <c r="Q13" i="3"/>
  <c r="R9" i="3"/>
  <c r="CP45" i="3"/>
  <c r="CO22" i="3"/>
  <c r="CP47" i="3"/>
  <c r="CO12" i="3"/>
  <c r="CO53" i="3"/>
  <c r="CO23" i="3"/>
  <c r="CP33" i="3"/>
  <c r="CO30" i="3"/>
  <c r="CP30" i="3"/>
  <c r="CP53" i="3"/>
  <c r="CP23" i="3"/>
  <c r="CP49" i="3"/>
  <c r="CP14" i="3"/>
  <c r="CP46" i="3"/>
  <c r="CO50" i="3"/>
  <c r="CO46" i="3"/>
  <c r="CP16" i="3"/>
  <c r="CO42" i="3"/>
  <c r="CP17" i="3"/>
  <c r="CP15" i="3"/>
  <c r="CQ15" i="3" s="1"/>
  <c r="CO17" i="3"/>
  <c r="CO16" i="3"/>
  <c r="CO14" i="3"/>
  <c r="CO7" i="3"/>
  <c r="CP8" i="3"/>
  <c r="CQ8" i="3" s="1"/>
  <c r="CP7" i="3"/>
  <c r="CO41" i="3"/>
  <c r="CO33" i="3"/>
  <c r="CP41" i="3"/>
  <c r="CO38" i="3" l="1"/>
  <c r="CP38" i="3"/>
  <c r="CP13" i="3"/>
  <c r="CO13" i="3"/>
  <c r="CP43" i="3"/>
  <c r="CO43" i="3"/>
  <c r="CO18" i="3"/>
  <c r="CP21" i="3"/>
  <c r="CO21" i="3"/>
  <c r="CP18" i="3"/>
  <c r="CQ12" i="3"/>
  <c r="CP51" i="3"/>
  <c r="CO52" i="3"/>
  <c r="CP52" i="3"/>
  <c r="CO51" i="3"/>
  <c r="CO49" i="3"/>
  <c r="CP48" i="3"/>
  <c r="CO48" i="3"/>
  <c r="CP32" i="3"/>
  <c r="CP44" i="3"/>
  <c r="CO44" i="3"/>
  <c r="CP40" i="3"/>
  <c r="CO40" i="3"/>
  <c r="CP39" i="3"/>
  <c r="CO39" i="3"/>
  <c r="CP34" i="3"/>
  <c r="CO34" i="3"/>
  <c r="CP31" i="3"/>
  <c r="CO37" i="3"/>
  <c r="CP35" i="3"/>
  <c r="CP37" i="3"/>
  <c r="CP36" i="3"/>
  <c r="CO35" i="3"/>
  <c r="CO36" i="3"/>
  <c r="CO31" i="3"/>
  <c r="CO32" i="3"/>
  <c r="CP27" i="3"/>
  <c r="CO27" i="3"/>
  <c r="CQ47" i="3"/>
  <c r="CO26" i="3"/>
  <c r="CP24" i="3"/>
  <c r="CP28" i="3"/>
  <c r="CO28" i="3"/>
  <c r="CP26" i="3"/>
  <c r="CO29" i="3"/>
  <c r="CO25" i="3"/>
  <c r="CP25" i="3"/>
  <c r="CP29" i="3"/>
  <c r="CO24" i="3"/>
  <c r="CO19" i="3"/>
  <c r="CP20" i="3"/>
  <c r="CO20" i="3"/>
  <c r="CP19" i="3"/>
  <c r="CQ50" i="3"/>
  <c r="CO10" i="3"/>
  <c r="CP10" i="3"/>
  <c r="CO11" i="3"/>
  <c r="CO9" i="3"/>
  <c r="CQ45" i="3"/>
  <c r="CQ42" i="3"/>
  <c r="CP9" i="3"/>
  <c r="CQ22" i="3"/>
  <c r="CP11" i="3"/>
  <c r="CO6" i="3"/>
  <c r="CP6" i="3"/>
  <c r="CQ33" i="3"/>
  <c r="CQ30" i="3"/>
  <c r="CQ23" i="3"/>
  <c r="CQ53" i="3"/>
  <c r="CQ14" i="3"/>
  <c r="CQ46" i="3"/>
  <c r="CQ16" i="3"/>
  <c r="CQ17" i="3"/>
  <c r="CQ7" i="3"/>
  <c r="CQ41" i="3"/>
  <c r="CQ38" i="3" l="1"/>
  <c r="CQ13" i="3"/>
  <c r="CQ43" i="3"/>
  <c r="CQ18" i="3"/>
  <c r="CQ21" i="3"/>
  <c r="CQ51" i="3"/>
  <c r="CQ52" i="3"/>
  <c r="CQ49" i="3"/>
  <c r="CQ48" i="3"/>
  <c r="CQ44" i="3"/>
  <c r="CQ40" i="3"/>
  <c r="CQ39" i="3"/>
  <c r="CQ37" i="3"/>
  <c r="CQ35" i="3"/>
  <c r="CQ36" i="3"/>
  <c r="CQ34" i="3"/>
  <c r="CQ31" i="3"/>
  <c r="CQ32" i="3"/>
  <c r="CQ27" i="3"/>
  <c r="CQ26" i="3"/>
  <c r="CQ28" i="3"/>
  <c r="CQ25" i="3"/>
  <c r="CQ29" i="3"/>
  <c r="CQ24" i="3"/>
  <c r="CQ20" i="3"/>
  <c r="CQ19" i="3"/>
  <c r="CQ10" i="3"/>
  <c r="CQ9" i="3"/>
  <c r="CQ11" i="3"/>
  <c r="CQ6" i="3"/>
  <c r="CR45" i="3" l="1"/>
  <c r="CR53" i="3"/>
  <c r="CR51" i="3"/>
  <c r="CR52" i="3"/>
  <c r="CR50" i="3"/>
  <c r="CR42" i="3"/>
  <c r="CR46" i="3"/>
  <c r="CR49" i="3"/>
  <c r="CR47" i="3"/>
  <c r="CR48" i="3"/>
  <c r="CR44" i="3"/>
  <c r="CR43" i="3"/>
  <c r="CR41" i="3"/>
  <c r="CR38" i="3"/>
  <c r="CR40" i="3"/>
  <c r="CR39" i="3"/>
  <c r="CR31" i="3"/>
  <c r="CR33" i="3"/>
  <c r="CR30" i="3"/>
  <c r="CR35" i="3"/>
  <c r="CR34" i="3"/>
  <c r="CR36" i="3"/>
  <c r="CR37" i="3"/>
  <c r="CR32" i="3"/>
  <c r="CR27" i="3"/>
  <c r="CR28" i="3"/>
  <c r="CR29" i="3"/>
  <c r="CR26" i="3"/>
  <c r="CR8" i="3"/>
  <c r="CR21" i="3"/>
  <c r="CR15" i="3"/>
  <c r="CR16" i="3"/>
  <c r="CR18" i="3"/>
  <c r="CR12" i="3"/>
  <c r="CR25" i="3"/>
  <c r="CR17" i="3"/>
  <c r="CR22" i="3"/>
  <c r="CR14" i="3"/>
  <c r="CR23" i="3"/>
  <c r="CR24" i="3"/>
  <c r="CR7" i="3"/>
  <c r="CR13" i="3"/>
  <c r="CR19" i="3"/>
  <c r="CR20" i="3"/>
  <c r="CR10" i="3"/>
  <c r="CR11" i="3"/>
  <c r="CR9" i="3"/>
  <c r="CR6" i="3"/>
  <c r="CS46" i="3" l="1"/>
  <c r="U88" i="3" s="1"/>
  <c r="CS30" i="3"/>
  <c r="U57" i="3" s="1"/>
  <c r="CS10" i="3"/>
  <c r="T15" i="3" s="1"/>
  <c r="CS48" i="3"/>
  <c r="U89" i="3" s="1"/>
  <c r="CS47" i="3"/>
  <c r="U84" i="3" s="1"/>
  <c r="CS25" i="3"/>
  <c r="T41" i="3" s="1"/>
  <c r="CS13" i="3"/>
  <c r="T14" i="3" s="1"/>
  <c r="CS35" i="3"/>
  <c r="U63" i="3" s="1"/>
  <c r="CS39" i="3"/>
  <c r="U71" i="3" s="1"/>
  <c r="CS16" i="3"/>
  <c r="U23" i="3" s="1"/>
  <c r="CS24" i="3"/>
  <c r="U38"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44" i="3"/>
  <c r="U80" i="3" s="1"/>
  <c r="CS9" i="3"/>
  <c r="U5" i="3" s="1"/>
  <c r="CS8" i="3"/>
  <c r="U9" i="3" s="1"/>
  <c r="CS17" i="3"/>
  <c r="T22" i="3" s="1"/>
  <c r="CS15" i="3"/>
  <c r="U22" i="3" s="1"/>
  <c r="CS12" i="3"/>
  <c r="T13" i="3" s="1"/>
  <c r="CS38" i="3"/>
  <c r="T70" i="3" s="1"/>
  <c r="CS33" i="3"/>
  <c r="U53" i="3" s="1"/>
  <c r="CS27" i="3"/>
  <c r="U47" i="3" s="1"/>
  <c r="CS43" i="3"/>
  <c r="T80" i="3" s="1"/>
  <c r="CS6" i="3"/>
  <c r="U8" i="3" s="1"/>
  <c r="CS28" i="3"/>
  <c r="U48" i="3" s="1"/>
  <c r="CS34" i="3"/>
  <c r="U65" i="3" s="1"/>
  <c r="CS18" i="3"/>
  <c r="T30" i="3" s="1"/>
  <c r="CS21" i="3"/>
  <c r="T31" i="3" s="1"/>
  <c r="CS19" i="3"/>
  <c r="U31" i="3" s="1"/>
  <c r="CS26" i="3"/>
  <c r="T46" i="3" s="1"/>
  <c r="CS52" i="3"/>
  <c r="T93" i="3" s="1"/>
  <c r="CS36" i="3"/>
  <c r="U62" i="3" s="1"/>
  <c r="CS50" i="3"/>
  <c r="T92" i="3" s="1"/>
  <c r="CS53" i="3"/>
  <c r="T95" i="3" s="1"/>
  <c r="CS14" i="3"/>
  <c r="U24" i="3" s="1"/>
  <c r="CS7" i="3"/>
  <c r="U4" i="3" s="1"/>
  <c r="CS29" i="3"/>
  <c r="U45" i="3" s="1"/>
  <c r="U97" i="3" l="1"/>
  <c r="T97" i="3"/>
  <c r="U96" i="3"/>
  <c r="T96" i="3"/>
  <c r="U95" i="3"/>
  <c r="T94" i="3"/>
  <c r="U94" i="3"/>
  <c r="U93" i="3"/>
  <c r="T86" i="3"/>
  <c r="T89" i="3"/>
  <c r="T88" i="3"/>
  <c r="U86" i="3"/>
  <c r="U87" i="3"/>
  <c r="T87" i="3"/>
  <c r="T84" i="3"/>
  <c r="T85" i="3"/>
  <c r="T81" i="3"/>
  <c r="U81" i="3"/>
  <c r="U79" i="3"/>
  <c r="U77" i="3"/>
  <c r="U78" i="3"/>
  <c r="T77" i="3"/>
  <c r="T76" i="3"/>
  <c r="U76" i="3"/>
  <c r="U73" i="3"/>
  <c r="T73" i="3"/>
  <c r="U72" i="3"/>
  <c r="T72" i="3"/>
  <c r="T69" i="3"/>
  <c r="U69" i="3"/>
  <c r="U68" i="3"/>
  <c r="T68" i="3"/>
  <c r="T65" i="3"/>
  <c r="U64" i="3"/>
  <c r="T64" i="3"/>
  <c r="T62" i="3"/>
  <c r="T61" i="3"/>
  <c r="U61" i="3"/>
  <c r="U60" i="3"/>
  <c r="T60" i="3"/>
  <c r="T57" i="3"/>
  <c r="T56" i="3"/>
  <c r="T55" i="3"/>
  <c r="U54" i="3"/>
  <c r="T52" i="3"/>
  <c r="T54" i="3"/>
  <c r="T53" i="3"/>
  <c r="U52" i="3"/>
  <c r="U49" i="3"/>
  <c r="T49" i="3"/>
  <c r="T48" i="3"/>
  <c r="T47" i="3"/>
  <c r="U46" i="3"/>
  <c r="T45" i="3"/>
  <c r="T44" i="3"/>
  <c r="U44" i="3"/>
  <c r="U41" i="3"/>
  <c r="U39" i="3"/>
  <c r="T39" i="3"/>
  <c r="U37" i="3"/>
  <c r="U40" i="3"/>
  <c r="T37" i="3"/>
  <c r="T36" i="3"/>
  <c r="U36" i="3"/>
  <c r="U33" i="3"/>
  <c r="T33" i="3"/>
  <c r="U32" i="3"/>
  <c r="T32" i="3"/>
  <c r="T29" i="3"/>
  <c r="U29" i="3"/>
  <c r="T28" i="3"/>
  <c r="U28" i="3"/>
  <c r="U25" i="3"/>
  <c r="T25" i="3"/>
  <c r="T24" i="3"/>
  <c r="T23" i="3"/>
  <c r="T21" i="3"/>
  <c r="U21" i="3"/>
  <c r="T20" i="3"/>
  <c r="U20" i="3"/>
  <c r="U17" i="3"/>
  <c r="U16" i="3"/>
  <c r="T16" i="3"/>
  <c r="U15" i="3"/>
  <c r="T12" i="3"/>
  <c r="CT37" i="3"/>
  <c r="T6" i="3"/>
  <c r="U7" i="3"/>
  <c r="T8" i="3"/>
  <c r="CT23" i="3"/>
  <c r="CT17" i="3"/>
  <c r="CT33" i="3"/>
  <c r="U13" i="3"/>
  <c r="CT12" i="3" s="1"/>
  <c r="U14" i="3"/>
  <c r="CT50" i="3"/>
  <c r="T4" i="3"/>
  <c r="CT49" i="3"/>
  <c r="U12" i="3"/>
  <c r="CT53" i="3"/>
  <c r="T5" i="3"/>
  <c r="T9" i="3"/>
  <c r="CT22" i="3"/>
  <c r="CT51" i="3"/>
  <c r="U6" i="3"/>
  <c r="CT34" i="3"/>
  <c r="T7" i="3"/>
  <c r="CT15" i="3"/>
  <c r="CT7" i="3"/>
  <c r="CT14" i="3"/>
  <c r="CT46" i="3"/>
  <c r="CT42" i="3"/>
  <c r="CT45" i="3"/>
  <c r="CT30" i="3"/>
  <c r="CT16" i="3"/>
  <c r="CT29" i="3"/>
  <c r="CT8" i="3"/>
  <c r="CT38" i="3" l="1"/>
  <c r="CT41" i="3"/>
  <c r="CT13" i="3"/>
  <c r="CT26" i="3"/>
  <c r="CT43" i="3"/>
  <c r="CT44" i="3"/>
  <c r="CT48" i="3"/>
  <c r="CT52" i="3"/>
  <c r="CT47" i="3"/>
  <c r="CT36" i="3"/>
  <c r="CT39" i="3"/>
  <c r="CT40" i="3"/>
  <c r="CT35" i="3"/>
  <c r="CT28" i="3"/>
  <c r="CT31" i="3"/>
  <c r="CT32" i="3"/>
  <c r="CT27" i="3"/>
  <c r="CT24" i="3"/>
  <c r="CT25" i="3"/>
  <c r="CT19" i="3"/>
  <c r="CT21" i="3"/>
  <c r="CT20" i="3"/>
  <c r="CT18" i="3"/>
  <c r="CT11" i="3"/>
  <c r="CT10" i="3"/>
  <c r="CT6" i="3"/>
  <c r="CT9" i="3"/>
  <c r="CU52" i="3" l="1"/>
  <c r="CU53" i="3"/>
  <c r="CU51" i="3"/>
  <c r="CU50" i="3"/>
  <c r="CU47" i="3"/>
  <c r="CU49" i="3"/>
  <c r="CU48" i="3"/>
  <c r="CU46" i="3"/>
  <c r="CU43" i="3"/>
  <c r="CU45" i="3"/>
  <c r="CU44" i="3"/>
  <c r="CU42" i="3"/>
  <c r="CU35" i="3"/>
  <c r="CU40" i="3"/>
  <c r="CU39" i="3"/>
  <c r="CU36" i="3"/>
  <c r="CU41" i="3"/>
  <c r="CU38" i="3"/>
  <c r="CU37" i="3"/>
  <c r="CU34" i="3"/>
  <c r="CU31" i="3"/>
  <c r="CU33" i="3"/>
  <c r="CU32" i="3"/>
  <c r="CU30" i="3"/>
  <c r="CU27" i="3"/>
  <c r="CU29" i="3"/>
  <c r="CU28" i="3"/>
  <c r="CU26" i="3"/>
  <c r="CU24" i="3"/>
  <c r="CU22" i="3"/>
  <c r="CU25" i="3"/>
  <c r="CU23" i="3"/>
  <c r="CU8" i="3"/>
  <c r="CU15" i="3"/>
  <c r="CU16" i="3"/>
  <c r="CU7" i="3"/>
  <c r="CU13" i="3"/>
  <c r="CU20" i="3"/>
  <c r="CU19" i="3"/>
  <c r="CU18" i="3"/>
  <c r="CU21" i="3"/>
  <c r="CU14" i="3"/>
  <c r="CU17" i="3"/>
  <c r="CU10" i="3"/>
  <c r="CU12" i="3"/>
  <c r="CU11" i="3"/>
  <c r="CU9" i="3"/>
  <c r="CU6" i="3"/>
  <c r="CV28" i="3" l="1"/>
  <c r="CW28" i="3" s="1"/>
  <c r="CV8" i="3"/>
  <c r="CW8" i="3" s="1"/>
  <c r="CV25" i="3"/>
  <c r="CW25" i="3" s="1"/>
  <c r="CV10" i="3"/>
  <c r="CW10" i="3" s="1"/>
  <c r="CV51" i="3"/>
  <c r="CW51" i="3" s="1"/>
  <c r="CV49" i="3"/>
  <c r="CW49" i="3" s="1"/>
  <c r="CV35" i="3"/>
  <c r="CW35" i="3" s="1"/>
  <c r="CV16" i="3"/>
  <c r="CW16" i="3" s="1"/>
  <c r="CV46" i="3"/>
  <c r="CW46" i="3" s="1"/>
  <c r="CV27" i="3"/>
  <c r="CW27" i="3" s="1"/>
  <c r="CV45" i="3"/>
  <c r="CW45" i="3" s="1"/>
  <c r="CV39" i="3"/>
  <c r="CW39" i="3" s="1"/>
  <c r="CV50" i="3"/>
  <c r="CW50" i="3" s="1"/>
  <c r="CV18" i="3"/>
  <c r="CW18" i="3" s="1"/>
  <c r="CV13" i="3"/>
  <c r="CW13" i="3" s="1"/>
  <c r="CV47" i="3"/>
  <c r="CW47" i="3" s="1"/>
  <c r="CV48" i="3"/>
  <c r="CW48" i="3" s="1"/>
  <c r="CV37" i="3"/>
  <c r="CW37" i="3" s="1"/>
  <c r="CV6" i="3"/>
  <c r="CW6" i="3" s="1"/>
  <c r="CV34" i="3"/>
  <c r="CW34" i="3" s="1"/>
  <c r="CV19" i="3"/>
  <c r="CW19" i="3" s="1"/>
  <c r="CV30" i="3"/>
  <c r="CW30" i="3" s="1"/>
  <c r="CV24" i="3"/>
  <c r="CW24" i="3" s="1"/>
  <c r="CV20" i="3"/>
  <c r="CW20" i="3" s="1"/>
  <c r="CV52" i="3"/>
  <c r="CW52" i="3" s="1"/>
  <c r="CV33" i="3"/>
  <c r="CW33" i="3" s="1"/>
  <c r="CV9" i="3"/>
  <c r="CW9" i="3" s="1"/>
  <c r="CV7" i="3"/>
  <c r="CW7" i="3" s="1"/>
  <c r="CV12" i="3"/>
  <c r="CW12" i="3" s="1"/>
  <c r="CV44" i="3"/>
  <c r="CW44" i="3" s="1"/>
  <c r="CV29" i="3"/>
  <c r="CW29" i="3" s="1"/>
  <c r="CV15" i="3"/>
  <c r="CW15" i="3" s="1"/>
  <c r="CV41" i="3"/>
  <c r="CW41" i="3" s="1"/>
  <c r="CV31" i="3"/>
  <c r="CW31" i="3" s="1"/>
  <c r="CV53" i="3"/>
  <c r="CW53" i="3" s="1"/>
  <c r="CV11" i="3"/>
  <c r="CW11" i="3" s="1"/>
  <c r="CV32" i="3"/>
  <c r="CW32" i="3" s="1"/>
  <c r="CV43" i="3"/>
  <c r="CW43" i="3" s="1"/>
  <c r="CV26" i="3"/>
  <c r="CW26" i="3" s="1"/>
  <c r="CV22" i="3"/>
  <c r="CW22" i="3" s="1"/>
  <c r="CV40" i="3"/>
  <c r="CW40" i="3" s="1"/>
  <c r="CV36" i="3"/>
  <c r="CW36" i="3" s="1"/>
  <c r="CV38" i="3"/>
  <c r="CW38" i="3" s="1"/>
  <c r="CV42" i="3"/>
  <c r="CW42"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38" i="3"/>
  <c r="CX21" i="3"/>
  <c r="CX10" i="3"/>
  <c r="CX29" i="3"/>
  <c r="CX11" i="3"/>
  <c r="CX9" i="3"/>
  <c r="CX18" i="3"/>
  <c r="CX49" i="3"/>
  <c r="CX16" i="3"/>
  <c r="CX45" i="3"/>
  <c r="CX17" i="3"/>
  <c r="CY53" i="3" l="1"/>
  <c r="CZ53" i="3" s="1"/>
  <c r="CY48" i="3"/>
  <c r="CZ48"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18" i="3"/>
  <c r="CZ18"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9" i="3"/>
  <c r="CZ9"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CY35" i="3"/>
  <c r="CZ35" i="3" s="1"/>
  <c r="CY52" i="3"/>
  <c r="CZ52" i="3" s="1"/>
  <c r="DA35" i="3" l="1"/>
  <c r="DA27" i="3"/>
  <c r="DA46" i="3"/>
  <c r="DA41" i="3"/>
  <c r="DA52" i="3"/>
  <c r="DA51" i="3"/>
  <c r="DA49" i="3"/>
  <c r="DA31" i="3"/>
  <c r="DA18" i="3"/>
  <c r="DA47" i="3"/>
  <c r="DA19" i="3"/>
  <c r="DA12" i="3"/>
  <c r="DA40" i="3"/>
  <c r="DA14" i="3"/>
  <c r="DA10" i="3"/>
  <c r="DA25" i="3"/>
  <c r="DA17" i="3"/>
  <c r="DA6" i="3"/>
  <c r="DA36" i="3"/>
  <c r="DA21" i="3"/>
  <c r="DA33" i="3"/>
  <c r="DA29" i="3"/>
  <c r="DA28" i="3"/>
  <c r="DA34" i="3"/>
  <c r="DA24" i="3"/>
  <c r="DA50" i="3"/>
  <c r="DA8" i="3"/>
  <c r="DA13" i="3"/>
  <c r="DA39" i="3"/>
  <c r="DA43" i="3"/>
  <c r="DA15" i="3"/>
  <c r="DA26" i="3"/>
  <c r="DA32" i="3"/>
  <c r="DA16" i="3"/>
  <c r="DA30" i="3"/>
  <c r="DA42" i="3"/>
  <c r="DA48" i="3"/>
  <c r="DA20" i="3"/>
  <c r="DA37" i="3"/>
  <c r="DA44" i="3"/>
  <c r="DA7" i="3"/>
  <c r="DA22" i="3"/>
  <c r="DA38" i="3"/>
  <c r="DA9" i="3"/>
  <c r="DA11" i="3"/>
  <c r="DA45" i="3"/>
  <c r="DA23" i="3"/>
  <c r="DA53" i="3"/>
  <c r="DB37" i="3" l="1"/>
  <c r="DC37" i="3" s="1"/>
  <c r="DB33" i="3"/>
  <c r="DC33" i="3" s="1"/>
  <c r="DB44" i="3"/>
  <c r="DC44" i="3" s="1"/>
  <c r="DB24" i="3"/>
  <c r="DC24" i="3" s="1"/>
  <c r="DB38" i="3"/>
  <c r="DC38"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B53" i="3"/>
  <c r="DC53" i="3" s="1"/>
  <c r="DD32" i="3" l="1"/>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35" i="3"/>
  <c r="BM35"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DQ17" i="3"/>
  <c r="DJ17" i="3" s="1"/>
  <c r="AV25" i="3"/>
  <c r="AV24" i="3"/>
  <c r="AV14" i="3"/>
  <c r="DQ6" i="3"/>
  <c r="DJ6" i="3" s="1"/>
  <c r="DQ18" i="3"/>
  <c r="DJ18" i="3" s="1"/>
  <c r="AV46" i="3"/>
  <c r="AV22" i="3"/>
  <c r="AV49" i="3"/>
  <c r="DQ12" i="3"/>
  <c r="DJ12" i="3" s="1"/>
  <c r="DQ9" i="3"/>
  <c r="DJ9" i="3" s="1"/>
  <c r="AV89" i="3"/>
  <c r="AV80" i="3"/>
  <c r="AV54" i="3"/>
  <c r="DQ27" i="3"/>
  <c r="DJ27" i="3" s="1"/>
  <c r="DQ19" i="3"/>
  <c r="DJ19" i="3" s="1"/>
  <c r="AV57" i="3"/>
  <c r="DQ14" i="3"/>
  <c r="DJ14" i="3" s="1"/>
  <c r="AV62" i="3"/>
  <c r="AV40" i="3"/>
  <c r="AV95" i="3"/>
  <c r="AV15" i="3"/>
  <c r="DQ53" i="3"/>
  <c r="DJ53" i="3" s="1"/>
  <c r="AV70" i="3"/>
  <c r="DQ16" i="3"/>
  <c r="DJ16" i="3" s="1"/>
  <c r="DQ11" i="3"/>
  <c r="DJ11" i="3" s="1"/>
  <c r="DQ33" i="3"/>
  <c r="DJ33" i="3" s="1"/>
  <c r="DQ35" i="3"/>
  <c r="DJ35" i="3" s="1"/>
  <c r="AV88" i="3"/>
  <c r="DQ32" i="3"/>
  <c r="DJ32" i="3" s="1"/>
  <c r="AV56" i="3"/>
  <c r="DQ48" i="3"/>
  <c r="DJ48" i="3" s="1"/>
  <c r="AV17" i="3"/>
  <c r="DQ50" i="3"/>
  <c r="DJ50" i="3" s="1"/>
  <c r="AV79" i="3"/>
  <c r="DQ45" i="3"/>
  <c r="DJ45" i="3" s="1"/>
  <c r="AV87" i="3"/>
  <c r="AV47" i="3"/>
  <c r="DQ30" i="3"/>
  <c r="DJ30" i="3" s="1"/>
  <c r="AV32" i="3"/>
  <c r="DQ41" i="3"/>
  <c r="DJ41" i="3" s="1"/>
  <c r="AV71" i="3"/>
  <c r="DQ44" i="3"/>
  <c r="DJ44" i="3" s="1"/>
  <c r="AV64" i="3"/>
  <c r="AV55" i="3"/>
  <c r="AV39" i="3"/>
  <c r="DQ34" i="3"/>
  <c r="DJ34" i="3" s="1"/>
  <c r="DQ42" i="3"/>
  <c r="DJ42" i="3" s="1"/>
  <c r="AV65" i="3"/>
  <c r="AV72" i="3"/>
  <c r="DQ15" i="3"/>
  <c r="DJ15" i="3" s="1"/>
  <c r="DQ28" i="3"/>
  <c r="DJ28" i="3" s="1"/>
  <c r="DQ49" i="3"/>
  <c r="DJ49" i="3" s="1"/>
  <c r="AV86" i="3"/>
  <c r="DQ22" i="3"/>
  <c r="DJ22" i="3" s="1"/>
  <c r="DQ40" i="3"/>
  <c r="DJ40" i="3" s="1"/>
  <c r="DQ47" i="3"/>
  <c r="DJ47" i="3" s="1"/>
  <c r="DQ25" i="3"/>
  <c r="DJ25" i="3" s="1"/>
  <c r="DQ26" i="3"/>
  <c r="DJ26" i="3" s="1"/>
  <c r="DQ20" i="3"/>
  <c r="DJ20" i="3" s="1"/>
  <c r="AV38" i="3"/>
  <c r="DQ23" i="3"/>
  <c r="DJ23" i="3" s="1"/>
  <c r="DQ36" i="3"/>
  <c r="DJ36" i="3" s="1"/>
  <c r="DQ31" i="3"/>
  <c r="DJ31" i="3" s="1"/>
  <c r="AV33" i="3"/>
  <c r="AV9" i="3"/>
  <c r="DQ29" i="3"/>
  <c r="DJ29" i="3" s="1"/>
  <c r="AV94" i="3"/>
  <c r="DQ21" i="3"/>
  <c r="DJ21" i="3" s="1"/>
  <c r="DQ38" i="3"/>
  <c r="DJ38" i="3" s="1"/>
  <c r="AV41" i="3"/>
  <c r="AV8" i="3"/>
  <c r="DQ39" i="3"/>
  <c r="DJ39" i="3" s="1"/>
  <c r="AV16" i="3"/>
  <c r="AV31" i="3"/>
  <c r="DQ24" i="3"/>
  <c r="DJ24" i="3" s="1"/>
  <c r="AV6" i="3"/>
  <c r="DQ43" i="3"/>
  <c r="DJ43" i="3" s="1"/>
  <c r="DQ37" i="3"/>
  <c r="DJ37" i="3" s="1"/>
  <c r="AV30" i="3"/>
  <c r="AV48" i="3"/>
  <c r="AV78" i="3"/>
  <c r="AV97" i="3"/>
  <c r="DQ46" i="3"/>
  <c r="DJ46" i="3" s="1"/>
  <c r="AV96" i="3"/>
  <c r="AV63" i="3"/>
  <c r="AV81" i="3"/>
  <c r="DQ10" i="3"/>
  <c r="DJ10" i="3" s="1"/>
  <c r="DQ52" i="3"/>
  <c r="DJ52" i="3" s="1"/>
  <c r="AV7" i="3"/>
  <c r="DQ51" i="3"/>
  <c r="DJ51" i="3" s="1"/>
  <c r="AV73" i="3"/>
  <c r="AV23" i="3"/>
  <c r="DQ13" i="3"/>
  <c r="DJ13" i="3" s="1"/>
  <c r="DL53" i="3" l="1"/>
  <c r="AU97" i="3" s="1"/>
  <c r="DL52" i="3"/>
  <c r="AU96" i="3" s="1"/>
  <c r="DL50" i="3"/>
  <c r="DL51" i="3"/>
  <c r="AU95" i="3" s="1"/>
  <c r="DL49" i="3"/>
  <c r="AU89" i="3" s="1"/>
  <c r="DL46" i="3"/>
  <c r="AU86" i="3" s="1"/>
  <c r="DL48" i="3"/>
  <c r="AU88" i="3" s="1"/>
  <c r="DL47" i="3"/>
  <c r="AU87" i="3" s="1"/>
  <c r="DL43" i="3"/>
  <c r="AU79" i="3" s="1"/>
  <c r="DL45" i="3"/>
  <c r="DL42" i="3"/>
  <c r="AU78" i="3" s="1"/>
  <c r="DL44" i="3"/>
  <c r="AU80" i="3" s="1"/>
  <c r="DL40" i="3"/>
  <c r="AU72" i="3" s="1"/>
  <c r="DL41" i="3"/>
  <c r="DL39" i="3"/>
  <c r="AU71" i="3" s="1"/>
  <c r="DL38" i="3"/>
  <c r="AU70" i="3" s="1"/>
  <c r="DL37" i="3"/>
  <c r="AU65" i="3" s="1"/>
  <c r="DL36" i="3"/>
  <c r="AU64" i="3" s="1"/>
  <c r="DL35" i="3"/>
  <c r="AU63" i="3" s="1"/>
  <c r="DL34" i="3"/>
  <c r="AU62" i="3" s="1"/>
  <c r="DL33" i="3"/>
  <c r="AU57" i="3" s="1"/>
  <c r="DL31" i="3"/>
  <c r="AU55" i="3" s="1"/>
  <c r="DL32" i="3"/>
  <c r="AU56" i="3" s="1"/>
  <c r="DL30" i="3"/>
  <c r="AU54" i="3" s="1"/>
  <c r="DL27" i="3"/>
  <c r="AU47" i="3" s="1"/>
  <c r="DL28" i="3"/>
  <c r="AU48" i="3" s="1"/>
  <c r="DL26" i="3"/>
  <c r="DL29" i="3"/>
  <c r="DL25" i="3"/>
  <c r="AU41" i="3" s="1"/>
  <c r="DL22" i="3"/>
  <c r="AU38" i="3" s="1"/>
  <c r="DL24" i="3"/>
  <c r="AU40" i="3" s="1"/>
  <c r="DL23" i="3"/>
  <c r="AU39" i="3" s="1"/>
  <c r="DL18" i="3"/>
  <c r="AU30" i="3" s="1"/>
  <c r="DL21" i="3"/>
  <c r="AU33" i="3" s="1"/>
  <c r="DL20" i="3"/>
  <c r="DL19" i="3"/>
  <c r="AU31" i="3" s="1"/>
  <c r="DL14" i="3"/>
  <c r="DL16" i="3"/>
  <c r="AU24" i="3" s="1"/>
  <c r="DL15" i="3"/>
  <c r="AU23" i="3" s="1"/>
  <c r="DL17" i="3"/>
  <c r="AU25" i="3" s="1"/>
  <c r="DL11" i="3"/>
  <c r="DL13" i="3"/>
  <c r="AU17" i="3" s="1"/>
  <c r="DL10" i="3"/>
  <c r="AU14" i="3" s="1"/>
  <c r="DL12" i="3"/>
  <c r="AU16" i="3" s="1"/>
  <c r="DF8" i="3"/>
  <c r="DF7" i="3"/>
  <c r="DL9" i="3"/>
  <c r="AU9" i="3" s="1"/>
  <c r="DL8" i="3"/>
  <c r="AU8" i="3" s="1"/>
  <c r="DL6" i="3"/>
  <c r="AU6" i="3" s="1"/>
  <c r="DL7" i="3"/>
  <c r="DN7" i="3" s="1" a="1"/>
  <c r="DM52" i="3" l="1"/>
  <c r="DN52" i="3" a="1"/>
  <c r="DN52" i="3" s="1"/>
  <c r="DN50" i="3" a="1"/>
  <c r="DN50" i="3" s="1"/>
  <c r="DM51" i="3"/>
  <c r="DN51" i="3" a="1"/>
  <c r="DN51" i="3" s="1"/>
  <c r="DM53" i="3"/>
  <c r="DM50" i="3"/>
  <c r="AU94" i="3"/>
  <c r="AU93" i="3" s="1"/>
  <c r="AV92" i="3" s="1"/>
  <c r="DN53" i="3" a="1"/>
  <c r="DN53" i="3" s="1"/>
  <c r="DN49" i="3" a="1"/>
  <c r="DN49" i="3" s="1"/>
  <c r="DM46" i="3"/>
  <c r="DM49" i="3"/>
  <c r="DN46" i="3" a="1"/>
  <c r="DN46" i="3" s="1"/>
  <c r="AU85" i="3"/>
  <c r="AV84" i="3" s="1"/>
  <c r="DN47" i="3" a="1"/>
  <c r="DN47" i="3" s="1"/>
  <c r="DM48" i="3"/>
  <c r="DN48" i="3" a="1"/>
  <c r="DN48" i="3" s="1"/>
  <c r="DM47" i="3"/>
  <c r="DN43" i="3" a="1"/>
  <c r="DN43" i="3" s="1"/>
  <c r="AU81" i="3"/>
  <c r="DM43" i="3"/>
  <c r="DM45" i="3"/>
  <c r="DN45" i="3" a="1"/>
  <c r="DN45" i="3" s="1"/>
  <c r="DN42" i="3" a="1"/>
  <c r="DN42" i="3" s="1"/>
  <c r="DM42" i="3"/>
  <c r="DN44" i="3" a="1"/>
  <c r="DN44" i="3" s="1"/>
  <c r="DM44" i="3"/>
  <c r="AU73" i="3"/>
  <c r="DM40" i="3"/>
  <c r="DN38" i="3" a="1"/>
  <c r="DN38" i="3" s="1"/>
  <c r="DM41" i="3"/>
  <c r="DN41" i="3" a="1"/>
  <c r="DN41" i="3" s="1"/>
  <c r="DN40" i="3" a="1"/>
  <c r="DN40" i="3" s="1"/>
  <c r="DM38" i="3"/>
  <c r="DN39" i="3" a="1"/>
  <c r="DN39" i="3" s="1"/>
  <c r="DM39" i="3"/>
  <c r="DM37" i="3"/>
  <c r="DM34" i="3"/>
  <c r="DN37" i="3" a="1"/>
  <c r="DN37" i="3" s="1"/>
  <c r="DN34" i="3" a="1"/>
  <c r="DN34" i="3" s="1"/>
  <c r="DM35" i="3"/>
  <c r="AU61" i="3"/>
  <c r="AV60" i="3" s="1"/>
  <c r="DM36" i="3"/>
  <c r="DN36" i="3" a="1"/>
  <c r="DN36" i="3" s="1"/>
  <c r="DN35" i="3" a="1"/>
  <c r="DN35" i="3" s="1"/>
  <c r="DN33" i="3" a="1"/>
  <c r="DN33" i="3" s="1"/>
  <c r="DN31" i="3" a="1"/>
  <c r="DM33" i="3"/>
  <c r="DN32" i="3" a="1"/>
  <c r="DN30" i="3" a="1"/>
  <c r="DN30" i="3" s="1"/>
  <c r="DM32" i="3"/>
  <c r="DM31" i="3"/>
  <c r="DM30" i="3"/>
  <c r="AU53" i="3"/>
  <c r="AV52" i="3" s="1"/>
  <c r="DN20" i="3" a="1"/>
  <c r="DN29" i="3" a="1"/>
  <c r="DN29" i="3" s="1"/>
  <c r="DM26" i="3"/>
  <c r="AU49" i="3"/>
  <c r="DN28" i="3" a="1"/>
  <c r="DM27" i="3"/>
  <c r="DM29" i="3"/>
  <c r="DN26" i="3" a="1"/>
  <c r="DN26" i="3" s="1"/>
  <c r="DN27" i="3" a="1"/>
  <c r="DM28" i="3"/>
  <c r="AU46" i="3"/>
  <c r="DM25" i="3"/>
  <c r="DN25" i="3" a="1"/>
  <c r="DN25" i="3" s="1"/>
  <c r="DM22" i="3"/>
  <c r="AU37" i="3"/>
  <c r="AV36" i="3" s="1"/>
  <c r="DN24" i="3" a="1"/>
  <c r="DN24" i="3" s="1"/>
  <c r="DM24" i="3"/>
  <c r="DM23" i="3"/>
  <c r="DN22" i="3" a="1"/>
  <c r="DN22" i="3" s="1"/>
  <c r="DN23" i="3" a="1"/>
  <c r="DN23" i="3" s="1"/>
  <c r="DN19" i="3" a="1"/>
  <c r="DM19" i="3"/>
  <c r="DN18" i="3" a="1"/>
  <c r="DM20" i="3"/>
  <c r="DM21" i="3"/>
  <c r="DN21" i="3" a="1"/>
  <c r="AU32" i="3"/>
  <c r="AU29" i="3" s="1"/>
  <c r="AV28" i="3" s="1"/>
  <c r="DM18" i="3"/>
  <c r="AU22" i="3"/>
  <c r="DN14" i="3" a="1"/>
  <c r="DN14" i="3" s="1"/>
  <c r="DM14" i="3"/>
  <c r="DN16" i="3" a="1"/>
  <c r="DN16" i="3" s="1"/>
  <c r="DM11" i="3"/>
  <c r="DN17" i="3" a="1"/>
  <c r="DN17" i="3" s="1"/>
  <c r="DM16" i="3"/>
  <c r="DM15" i="3"/>
  <c r="DM17" i="3"/>
  <c r="DN15" i="3" a="1"/>
  <c r="DN15" i="3" s="1"/>
  <c r="DN12" i="3" a="1"/>
  <c r="DN12" i="3" s="1"/>
  <c r="DM13" i="3"/>
  <c r="DM10" i="3"/>
  <c r="DN11" i="3" a="1"/>
  <c r="AU15" i="3"/>
  <c r="AU13" i="3" s="1"/>
  <c r="AV12" i="3" s="1"/>
  <c r="DN13" i="3" a="1"/>
  <c r="DN13" i="3" s="1"/>
  <c r="DN10" i="3" a="1"/>
  <c r="DM12" i="3"/>
  <c r="DM9" i="3"/>
  <c r="DN9" i="3" a="1"/>
  <c r="DN9" i="3" s="1"/>
  <c r="DM6" i="3"/>
  <c r="DN8" i="3" a="1"/>
  <c r="DN8" i="3" s="1"/>
  <c r="DN6" i="3" a="1"/>
  <c r="DM7" i="3"/>
  <c r="DM8" i="3"/>
  <c r="AU7" i="3"/>
  <c r="AU5" i="3" s="1"/>
  <c r="AV4" i="3" s="1"/>
  <c r="DN7" i="3"/>
  <c r="DF9" i="3"/>
  <c r="DN10" i="3" l="1"/>
  <c r="DN11" i="3"/>
  <c r="DN28" i="3"/>
  <c r="DN27" i="3"/>
  <c r="DN20" i="3"/>
  <c r="DN21" i="3"/>
  <c r="AU77" i="3"/>
  <c r="AV76" i="3" s="1"/>
  <c r="AU45" i="3"/>
  <c r="AV44" i="3" s="1"/>
  <c r="AU69" i="3"/>
  <c r="AV68" i="3" s="1"/>
  <c r="DN32" i="3"/>
  <c r="DN31" i="3"/>
  <c r="DN19" i="3"/>
  <c r="DN18" i="3"/>
  <c r="AU21" i="3"/>
  <c r="AV20" i="3" s="1"/>
  <c r="DF10" i="3"/>
  <c r="DF12" i="3"/>
  <c r="DN6" i="3"/>
  <c r="DF11" i="3"/>
  <c r="DF6" i="3"/>
  <c r="DF13" i="3"/>
  <c r="DF41" i="3" l="1"/>
  <c r="DF45" i="3"/>
  <c r="DF35" i="3"/>
  <c r="DF44" i="3"/>
  <c r="DF30" i="3"/>
  <c r="DF53" i="3"/>
  <c r="DF48" i="3"/>
  <c r="DF32" i="3"/>
  <c r="DF33" i="3"/>
  <c r="DF46" i="3"/>
  <c r="DF36" i="3"/>
  <c r="DF38" i="3"/>
  <c r="DF26" i="3"/>
  <c r="DF40" i="3"/>
  <c r="DF52" i="3"/>
  <c r="DF50" i="3"/>
  <c r="DF43" i="3"/>
  <c r="DF34" i="3"/>
  <c r="DF17" i="3"/>
  <c r="DF31" i="3"/>
  <c r="DF47" i="3"/>
  <c r="DF28" i="3"/>
  <c r="DF39" i="3"/>
  <c r="DF42" i="3"/>
  <c r="DF49" i="3"/>
  <c r="DF27" i="3"/>
  <c r="DF37" i="3"/>
  <c r="DF29" i="3"/>
  <c r="DF51" i="3"/>
  <c r="DF15" i="3"/>
  <c r="DF23" i="3"/>
  <c r="DF25" i="3"/>
  <c r="DF20" i="3"/>
  <c r="DF16" i="3"/>
  <c r="DF19" i="3"/>
  <c r="DF24" i="3"/>
  <c r="DF18" i="3"/>
  <c r="DF14" i="3"/>
  <c r="DF22" i="3"/>
  <c r="DF21" i="3"/>
  <c r="DG14" i="3"/>
  <c r="DG17" i="3"/>
  <c r="DG15" i="3"/>
  <c r="DG16" i="3"/>
  <c r="DG11" i="3"/>
  <c r="DG7" i="3"/>
  <c r="DG8" i="3"/>
  <c r="DG12" i="3"/>
  <c r="DG10" i="3" l="1"/>
  <c r="DG13" i="3"/>
  <c r="DG45" i="3"/>
  <c r="DG40" i="3"/>
  <c r="DG52" i="3"/>
  <c r="DG49" i="3"/>
  <c r="DG35" i="3"/>
  <c r="DG33" i="3"/>
  <c r="DG41" i="3"/>
  <c r="DG46" i="3"/>
  <c r="DG53" i="3"/>
  <c r="DG37" i="3"/>
  <c r="DG39" i="3"/>
  <c r="DG50" i="3"/>
  <c r="DG27" i="3"/>
  <c r="DG29" i="3"/>
  <c r="DG42" i="3"/>
  <c r="DG24" i="3"/>
  <c r="DG28" i="3"/>
  <c r="DG26" i="3"/>
  <c r="DG47" i="3"/>
  <c r="DG32" i="3"/>
  <c r="DG48" i="3"/>
  <c r="DG43" i="3"/>
  <c r="DG18" i="3"/>
  <c r="DG19" i="3"/>
  <c r="DG20" i="3"/>
  <c r="DG36" i="3"/>
  <c r="DG44" i="3"/>
  <c r="DG51" i="3"/>
  <c r="DG22" i="3"/>
  <c r="DG25" i="3"/>
  <c r="DG23" i="3"/>
  <c r="DG21" i="3"/>
  <c r="DG34" i="3"/>
  <c r="DG31" i="3"/>
  <c r="DG30" i="3"/>
  <c r="DG38" i="3"/>
  <c r="DG9" i="3"/>
  <c r="DG6" i="3"/>
  <c r="DH7" i="3" l="1"/>
  <c r="BN7" i="3" s="1"/>
  <c r="DH10" i="3"/>
  <c r="BN10" i="3" s="1"/>
  <c r="DH11" i="3"/>
  <c r="BN11" i="3" s="1"/>
  <c r="DH13" i="3"/>
  <c r="BN13" i="3" s="1"/>
  <c r="DH14" i="3"/>
  <c r="BN14" i="3" s="1"/>
  <c r="DH16" i="3"/>
  <c r="BN16" i="3" s="1"/>
  <c r="DH8" i="3"/>
  <c r="BN8" i="3" s="1"/>
  <c r="DH17" i="3"/>
  <c r="BN17" i="3" s="1"/>
  <c r="DH12" i="3"/>
  <c r="BN12" i="3" s="1"/>
  <c r="DH20" i="3"/>
  <c r="BN20" i="3" s="1"/>
  <c r="DH19" i="3"/>
  <c r="BN19" i="3" s="1"/>
  <c r="DH33" i="3"/>
  <c r="BN33" i="3" s="1"/>
  <c r="DH32" i="3"/>
  <c r="BN32" i="3" s="1"/>
  <c r="DH53" i="3"/>
  <c r="BN53" i="3" s="1"/>
  <c r="DH51" i="3"/>
  <c r="BN51" i="3" s="1"/>
  <c r="DH39" i="3"/>
  <c r="BN39" i="3" s="1"/>
  <c r="DH49" i="3"/>
  <c r="BN49" i="3" s="1"/>
  <c r="DH15" i="3"/>
  <c r="BN15" i="3" s="1"/>
  <c r="DH43" i="3"/>
  <c r="BN43" i="3" s="1"/>
  <c r="DH25" i="3"/>
  <c r="BN25" i="3" s="1"/>
  <c r="DH23" i="3"/>
  <c r="BN23" i="3" s="1"/>
  <c r="DH31" i="3"/>
  <c r="BN31" i="3" s="1"/>
  <c r="DH42" i="3"/>
  <c r="BN42" i="3" s="1"/>
  <c r="DH22" i="3"/>
  <c r="BN22" i="3" s="1"/>
  <c r="DH34" i="3"/>
  <c r="BN34" i="3" s="1"/>
  <c r="DH18" i="3"/>
  <c r="BN18" i="3" s="1"/>
  <c r="DH48" i="3"/>
  <c r="BN48" i="3" s="1"/>
  <c r="DH36" i="3"/>
  <c r="BN36" i="3" s="1"/>
  <c r="DH45" i="3"/>
  <c r="BN45" i="3" s="1"/>
  <c r="DH27" i="3"/>
  <c r="BN27" i="3" s="1"/>
  <c r="DH52" i="3"/>
  <c r="BN52" i="3" s="1"/>
  <c r="DH46" i="3"/>
  <c r="BN46" i="3" s="1"/>
  <c r="DH29" i="3"/>
  <c r="BN29" i="3" s="1"/>
  <c r="DH28" i="3"/>
  <c r="BN28" i="3" s="1"/>
  <c r="DH38" i="3"/>
  <c r="BN38" i="3" s="1"/>
  <c r="DH40" i="3"/>
  <c r="BN40" i="3" s="1"/>
  <c r="DH50" i="3"/>
  <c r="BN50" i="3" s="1"/>
  <c r="DH44" i="3"/>
  <c r="BN44" i="3" s="1"/>
  <c r="DH21" i="3"/>
  <c r="BN21" i="3" s="1"/>
  <c r="DH41" i="3"/>
  <c r="BN41" i="3" s="1"/>
  <c r="DH35" i="3"/>
  <c r="BN35" i="3" s="1"/>
  <c r="DH47" i="3"/>
  <c r="BN47" i="3" s="1"/>
  <c r="DH26" i="3"/>
  <c r="BN26" i="3" s="1"/>
  <c r="DH24" i="3"/>
  <c r="BN24" i="3" s="1"/>
  <c r="DH37" i="3"/>
  <c r="BN37" i="3" s="1"/>
  <c r="DH30" i="3"/>
  <c r="BN30" i="3" s="1"/>
  <c r="DH9" i="3"/>
  <c r="BN9" i="3" s="1"/>
  <c r="DH6" i="3"/>
  <c r="BN6" i="3" s="1"/>
  <c r="AL8" i="3" l="1"/>
  <c r="H6" i="45" s="1"/>
  <c r="BD58" i="3"/>
  <c r="BI58" i="3" s="1"/>
  <c r="AL7" i="3"/>
  <c r="M101" i="3" s="1"/>
  <c r="AA101" i="3" s="1"/>
  <c r="C130" i="31" s="1"/>
  <c r="AL9" i="3"/>
  <c r="AL15" i="3"/>
  <c r="AL38" i="3"/>
  <c r="AL88" i="3"/>
  <c r="BD60" i="3"/>
  <c r="BG60" i="3" s="1"/>
  <c r="AL56" i="3"/>
  <c r="AL63" i="3"/>
  <c r="BD66" i="3"/>
  <c r="BG66" i="3" s="1"/>
  <c r="AL96" i="3"/>
  <c r="BD64" i="3"/>
  <c r="BH64" i="3" s="1"/>
  <c r="AL86" i="3"/>
  <c r="BD68" i="3"/>
  <c r="BH68" i="3" s="1"/>
  <c r="AL97" i="3"/>
  <c r="AL49" i="3"/>
  <c r="BD69" i="3"/>
  <c r="BI69" i="3" s="1"/>
  <c r="AL70" i="3"/>
  <c r="AL25" i="3"/>
  <c r="AL80" i="3"/>
  <c r="BD65" i="3"/>
  <c r="BI65" i="3" s="1"/>
  <c r="AL71" i="3"/>
  <c r="AL47" i="3"/>
  <c r="BI60" i="3"/>
  <c r="AL57" i="3"/>
  <c r="AL16" i="3"/>
  <c r="AL39" i="3"/>
  <c r="AL87" i="3"/>
  <c r="AL64" i="3"/>
  <c r="AL94" i="3"/>
  <c r="AL24" i="3"/>
  <c r="AL32" i="3"/>
  <c r="AL81" i="3"/>
  <c r="AL79" i="3"/>
  <c r="AL31" i="3"/>
  <c r="BD62" i="3"/>
  <c r="BG62" i="3" s="1"/>
  <c r="AL73" i="3"/>
  <c r="AL54" i="3"/>
  <c r="AL55" i="3"/>
  <c r="AL41" i="3"/>
  <c r="BD67" i="3"/>
  <c r="AL72" i="3"/>
  <c r="AL89" i="3"/>
  <c r="AL23" i="3"/>
  <c r="AL30" i="3"/>
  <c r="BH60" i="3"/>
  <c r="AL78" i="3"/>
  <c r="AL46" i="3"/>
  <c r="AL17" i="3"/>
  <c r="AL62" i="3"/>
  <c r="AL40" i="3"/>
  <c r="AL33" i="3"/>
  <c r="BD59" i="3"/>
  <c r="BH59" i="3" s="1"/>
  <c r="AL65" i="3"/>
  <c r="BD61" i="3"/>
  <c r="BG61" i="3" s="1"/>
  <c r="AL22" i="3"/>
  <c r="AL48" i="3"/>
  <c r="BD63" i="3"/>
  <c r="BG63" i="3" s="1"/>
  <c r="AL95" i="3"/>
  <c r="AL6" i="3"/>
  <c r="AK6" i="3" s="1" a="1"/>
  <c r="AK6" i="3" s="1"/>
  <c r="AL14" i="3"/>
  <c r="AT14" i="3" s="1"/>
  <c r="J12" i="45" s="1"/>
  <c r="BG69" i="3"/>
  <c r="BG64" i="3"/>
  <c r="BG65" i="3"/>
  <c r="BI63" i="3"/>
  <c r="BH65" i="3"/>
  <c r="BI59" i="3"/>
  <c r="BG58" i="3"/>
  <c r="BH62" i="3"/>
  <c r="BG68" i="3"/>
  <c r="BH69" i="3"/>
  <c r="BH58" i="3"/>
  <c r="BH66" i="3"/>
  <c r="BI62" i="3"/>
  <c r="BI68" i="3"/>
  <c r="BI61" i="3"/>
  <c r="BH61" i="3"/>
  <c r="BI64" i="3"/>
  <c r="BG67" i="3"/>
  <c r="BI66" i="3"/>
  <c r="BH63" i="3"/>
  <c r="BH67" i="3"/>
  <c r="BG59" i="3"/>
  <c r="BI67" i="3"/>
  <c r="N111" i="3" l="1"/>
  <c r="AF112" i="3" s="1"/>
  <c r="M108" i="3"/>
  <c r="AA108" i="3" s="1"/>
  <c r="D108" i="3" s="1"/>
  <c r="M111" i="3"/>
  <c r="AA112" i="3" s="1"/>
  <c r="M115" i="3"/>
  <c r="AA116" i="3" s="1"/>
  <c r="D116" i="3" s="1"/>
  <c r="M114" i="3"/>
  <c r="AA115" i="3" s="1"/>
  <c r="D115" i="3" s="1"/>
  <c r="N112" i="3"/>
  <c r="AF111" i="3" s="1"/>
  <c r="N106" i="3"/>
  <c r="AF105" i="3" s="1"/>
  <c r="M105" i="3"/>
  <c r="AA106" i="3" s="1"/>
  <c r="D106" i="3" s="1"/>
  <c r="N114" i="3"/>
  <c r="AF115" i="3" s="1"/>
  <c r="M112" i="3"/>
  <c r="AA111" i="3" s="1"/>
  <c r="D111" i="3" s="1"/>
  <c r="M110" i="3"/>
  <c r="AA109" i="3" s="1"/>
  <c r="D109" i="3" s="1"/>
  <c r="N116" i="3"/>
  <c r="AF114" i="3" s="1"/>
  <c r="M103" i="3"/>
  <c r="AA104" i="3" s="1"/>
  <c r="AK8" i="3" a="1"/>
  <c r="AK8" i="3" s="1"/>
  <c r="N104" i="3"/>
  <c r="AF102" i="3" s="1"/>
  <c r="M102" i="3"/>
  <c r="AA103" i="3" s="1"/>
  <c r="D103" i="3" s="1"/>
  <c r="M106" i="3"/>
  <c r="AA105" i="3" s="1"/>
  <c r="D105" i="3" s="1"/>
  <c r="M109" i="3"/>
  <c r="AA110" i="3" s="1"/>
  <c r="M116" i="3"/>
  <c r="AA114" i="3" s="1"/>
  <c r="D114" i="3" s="1"/>
  <c r="AO8" i="3"/>
  <c r="AP8" i="3"/>
  <c r="AM8" i="3"/>
  <c r="I6" i="45" s="1"/>
  <c r="AT8" i="3"/>
  <c r="J6" i="45" s="1"/>
  <c r="G176" i="40"/>
  <c r="G221" i="40"/>
  <c r="G225" i="40"/>
  <c r="G202" i="40"/>
  <c r="G394" i="40"/>
  <c r="G424" i="40"/>
  <c r="F168" i="40"/>
  <c r="G357" i="40"/>
  <c r="AK38" i="3" a="1"/>
  <c r="AK38" i="3" s="1"/>
  <c r="AQ38" i="3"/>
  <c r="AN38" i="3"/>
  <c r="AR38" i="3"/>
  <c r="AP38" i="3"/>
  <c r="M107" i="3"/>
  <c r="AA107" i="3" s="1"/>
  <c r="AA33" i="45" s="1"/>
  <c r="H4" i="45"/>
  <c r="AO6" i="3"/>
  <c r="AM6" i="3"/>
  <c r="I4" i="45" s="1"/>
  <c r="BF63" i="3"/>
  <c r="BJ63" i="3" s="1"/>
  <c r="BF59" i="3"/>
  <c r="BJ59" i="3" s="1"/>
  <c r="AN6" i="3"/>
  <c r="AR6" i="3"/>
  <c r="AS38" i="3"/>
  <c r="AO38" i="3"/>
  <c r="G276" i="40"/>
  <c r="G490" i="40"/>
  <c r="G413" i="40"/>
  <c r="G478" i="40"/>
  <c r="G265" i="40"/>
  <c r="G362" i="40"/>
  <c r="G215" i="40"/>
  <c r="F336" i="40"/>
  <c r="G279" i="40"/>
  <c r="G214" i="40"/>
  <c r="G355" i="40"/>
  <c r="G222" i="40"/>
  <c r="G401" i="40"/>
  <c r="G273" i="40"/>
  <c r="G333" i="40"/>
  <c r="G261" i="40"/>
  <c r="G330" i="40"/>
  <c r="G321" i="40"/>
  <c r="G174" i="40"/>
  <c r="AM7" i="3"/>
  <c r="I5" i="45" s="1"/>
  <c r="AS7" i="3"/>
  <c r="AQ7" i="3"/>
  <c r="AN7" i="3"/>
  <c r="AP7" i="3"/>
  <c r="AK9" i="3" a="1"/>
  <c r="AK9" i="3" s="1"/>
  <c r="G378" i="40"/>
  <c r="F342" i="40"/>
  <c r="G369" i="40"/>
  <c r="G484" i="40"/>
  <c r="G328" i="40"/>
  <c r="G430" i="40"/>
  <c r="G313" i="40"/>
  <c r="G402" i="40"/>
  <c r="G181" i="40"/>
  <c r="AN8" i="3"/>
  <c r="AR8" i="3"/>
  <c r="AQ8" i="3"/>
  <c r="AS8" i="3"/>
  <c r="AK7" i="3" a="1"/>
  <c r="AK7" i="3" s="1"/>
  <c r="AA9" i="45"/>
  <c r="AP14" i="3"/>
  <c r="AQ14" i="3"/>
  <c r="AQ6" i="3"/>
  <c r="AP6" i="3"/>
  <c r="AS6" i="3"/>
  <c r="AT6" i="3"/>
  <c r="J4" i="45" s="1"/>
  <c r="H12" i="45"/>
  <c r="AK14" i="3" a="1"/>
  <c r="AK14" i="3" s="1"/>
  <c r="M113" i="3"/>
  <c r="AA113" i="3" s="1"/>
  <c r="D113" i="3" s="1"/>
  <c r="F288" i="40"/>
  <c r="G304" i="40"/>
  <c r="G308" i="40"/>
  <c r="G203" i="40"/>
  <c r="G453" i="40"/>
  <c r="F306" i="40"/>
  <c r="G438" i="40"/>
  <c r="G239" i="40"/>
  <c r="G404" i="40"/>
  <c r="G477" i="40"/>
  <c r="G245" i="40"/>
  <c r="G257" i="40"/>
  <c r="G435" i="40"/>
  <c r="G322" i="40"/>
  <c r="G434" i="40"/>
  <c r="G292" i="40"/>
  <c r="G444" i="40"/>
  <c r="G348" i="40"/>
  <c r="G271" i="40"/>
  <c r="G277" i="40"/>
  <c r="G436" i="40"/>
  <c r="G481" i="40"/>
  <c r="G400" i="40"/>
  <c r="G370" i="40"/>
  <c r="G406" i="40"/>
  <c r="G200" i="40"/>
  <c r="G483" i="40"/>
  <c r="G270" i="40"/>
  <c r="G316" i="40"/>
  <c r="G447" i="40"/>
  <c r="G310" i="40"/>
  <c r="G408" i="40"/>
  <c r="G198" i="40"/>
  <c r="G393" i="40"/>
  <c r="G275" i="40"/>
  <c r="G346" i="40"/>
  <c r="G465" i="40"/>
  <c r="G467" i="40"/>
  <c r="AR7" i="3"/>
  <c r="H5" i="45"/>
  <c r="G495" i="40"/>
  <c r="G345" i="40"/>
  <c r="G192" i="40"/>
  <c r="G433" i="40"/>
  <c r="G366" i="40"/>
  <c r="F300" i="40"/>
  <c r="G382" i="40"/>
  <c r="G376" i="40"/>
  <c r="G204" i="40"/>
  <c r="G388" i="40"/>
  <c r="G364" i="40"/>
  <c r="G274" i="40"/>
  <c r="G281" i="40"/>
  <c r="G218" i="40"/>
  <c r="G268" i="40"/>
  <c r="G451" i="40"/>
  <c r="G473" i="40"/>
  <c r="G365" i="40"/>
  <c r="G293" i="40"/>
  <c r="G359" i="40"/>
  <c r="G338" i="40"/>
  <c r="G205" i="40"/>
  <c r="G228" i="40"/>
  <c r="G314" i="40"/>
  <c r="AR9" i="3"/>
  <c r="AT9" i="3"/>
  <c r="J7" i="45" s="1"/>
  <c r="AM9" i="3"/>
  <c r="I7" i="45" s="1"/>
  <c r="G426" i="40"/>
  <c r="G256" i="40"/>
  <c r="AO7" i="3"/>
  <c r="AT7" i="3"/>
  <c r="J5" i="45" s="1"/>
  <c r="F283" i="40"/>
  <c r="F229" i="40"/>
  <c r="AO9" i="3"/>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AM14" i="3"/>
  <c r="I12" i="45" s="1"/>
  <c r="AO14" i="3"/>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AP63" i="3"/>
  <c r="AQ63" i="3"/>
  <c r="AS63" i="3"/>
  <c r="AR63" i="3"/>
  <c r="AK56" i="3" a="1"/>
  <c r="AK56" i="3" s="1"/>
  <c r="I129" i="40"/>
  <c r="I356" i="40"/>
  <c r="I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454" i="40"/>
  <c r="G371" i="40"/>
  <c r="G235" i="40"/>
  <c r="G195" i="40"/>
  <c r="G210" i="40"/>
  <c r="G476" i="40"/>
  <c r="G352" i="40"/>
  <c r="G420" i="40"/>
  <c r="G472" i="40"/>
  <c r="G409" i="40"/>
  <c r="G468" i="40"/>
  <c r="G188" i="40"/>
  <c r="I264" i="40"/>
  <c r="I389" i="40"/>
  <c r="I232" i="40"/>
  <c r="I411" i="40"/>
  <c r="G334" i="40"/>
  <c r="G180" i="40"/>
  <c r="G238" i="40"/>
  <c r="G358" i="40"/>
  <c r="G403" i="40"/>
  <c r="G242" i="40"/>
  <c r="G302" i="40"/>
  <c r="G361" i="40"/>
  <c r="G485" i="40"/>
  <c r="G177" i="40"/>
  <c r="G196" i="40"/>
  <c r="G463" i="40"/>
  <c r="G340" i="40"/>
  <c r="G418" i="40"/>
  <c r="G217" i="40"/>
  <c r="G343" i="40"/>
  <c r="G301" i="40"/>
  <c r="G266" i="40"/>
  <c r="G211" i="40"/>
  <c r="G267" i="40"/>
  <c r="G414" i="40"/>
  <c r="G259" i="40"/>
  <c r="G373" i="40"/>
  <c r="G253" i="40"/>
  <c r="G219" i="40"/>
  <c r="AO63" i="3"/>
  <c r="T13" i="45"/>
  <c r="AS56" i="3"/>
  <c r="T6" i="45"/>
  <c r="G262" i="40"/>
  <c r="G452" i="40"/>
  <c r="G423" i="40"/>
  <c r="G201"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AN63" i="3"/>
  <c r="AT63" i="3"/>
  <c r="V13" i="45" s="1"/>
  <c r="AT56" i="3"/>
  <c r="V6" i="45" s="1"/>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AM63" i="3"/>
  <c r="U13" i="45" s="1"/>
  <c r="AK63" i="3" a="1"/>
  <c r="AK63" i="3" s="1"/>
  <c r="AR56" i="3"/>
  <c r="AP56" i="3"/>
  <c r="AN56" i="3"/>
  <c r="AM56" i="3"/>
  <c r="U6" i="45" s="1"/>
  <c r="AQ56" i="3"/>
  <c r="AO56" i="3"/>
  <c r="C432" i="40"/>
  <c r="C148" i="40"/>
  <c r="F285" i="40"/>
  <c r="F27" i="40"/>
  <c r="C44" i="40"/>
  <c r="C494" i="40"/>
  <c r="F138" i="40"/>
  <c r="F248" i="40"/>
  <c r="C25" i="40"/>
  <c r="C121" i="40"/>
  <c r="F109" i="40"/>
  <c r="C164" i="40"/>
  <c r="F383" i="40"/>
  <c r="C46" i="40"/>
  <c r="F403" i="40"/>
  <c r="F222" i="40"/>
  <c r="F474" i="40"/>
  <c r="F250" i="40"/>
  <c r="F472"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F468" i="40"/>
  <c r="F436" i="40"/>
  <c r="F402" i="40"/>
  <c r="F440" i="40"/>
  <c r="F401" i="40"/>
  <c r="F395" i="40"/>
  <c r="C35" i="40"/>
  <c r="F276" i="40"/>
  <c r="F246" i="40"/>
  <c r="C158" i="40"/>
  <c r="F13" i="40"/>
  <c r="F232" i="40"/>
  <c r="F85" i="40"/>
  <c r="F110" i="40"/>
  <c r="F105" i="40"/>
  <c r="C40" i="40"/>
  <c r="I421" i="40"/>
  <c r="E19" i="40"/>
  <c r="J235" i="40"/>
  <c r="D463" i="40"/>
  <c r="AT38" i="3"/>
  <c r="J36" i="45" s="1"/>
  <c r="C247" i="40"/>
  <c r="F441" i="40"/>
  <c r="F271" i="40"/>
  <c r="F15" i="40"/>
  <c r="C159" i="40"/>
  <c r="F378" i="40"/>
  <c r="F114" i="40"/>
  <c r="F86" i="40"/>
  <c r="F471" i="40"/>
  <c r="F465" i="40"/>
  <c r="C41" i="40"/>
  <c r="F87" i="40"/>
  <c r="H392" i="40"/>
  <c r="F400" i="40"/>
  <c r="F223" i="40"/>
  <c r="C126" i="40"/>
  <c r="C162" i="40"/>
  <c r="C161" i="40"/>
  <c r="C485" i="40"/>
  <c r="F433" i="40"/>
  <c r="F132" i="40"/>
  <c r="F266" i="40"/>
  <c r="F419" i="40"/>
  <c r="F284" i="40"/>
  <c r="C45" i="40"/>
  <c r="F133" i="40"/>
  <c r="F391" i="40"/>
  <c r="F424" i="40"/>
  <c r="F423" i="40"/>
  <c r="C129" i="40"/>
  <c r="F421" i="40"/>
  <c r="C151" i="40"/>
  <c r="F230" i="40"/>
  <c r="F253" i="40"/>
  <c r="F371" i="40"/>
  <c r="F131" i="40"/>
  <c r="F233" i="40"/>
  <c r="F374" i="40"/>
  <c r="F90" i="40"/>
  <c r="C163" i="40"/>
  <c r="C482" i="40"/>
  <c r="F29" i="40"/>
  <c r="F477" i="40"/>
  <c r="F142" i="40"/>
  <c r="F406" i="40"/>
  <c r="F89" i="40"/>
  <c r="F430" i="40"/>
  <c r="C124" i="40"/>
  <c r="F145" i="40"/>
  <c r="C377" i="40"/>
  <c r="J156" i="40"/>
  <c r="I477" i="40"/>
  <c r="I470" i="40"/>
  <c r="I391" i="40"/>
  <c r="J46" i="40"/>
  <c r="I125" i="40"/>
  <c r="I359" i="40"/>
  <c r="F405" i="40"/>
  <c r="F407" i="40"/>
  <c r="J66" i="40"/>
  <c r="I308" i="40"/>
  <c r="J380" i="40"/>
  <c r="E254" i="40"/>
  <c r="J286" i="40"/>
  <c r="I400" i="40"/>
  <c r="E239" i="40"/>
  <c r="I145" i="40"/>
  <c r="I415" i="40"/>
  <c r="I31" i="40"/>
  <c r="I256" i="40"/>
  <c r="J314" i="40"/>
  <c r="I422" i="40"/>
  <c r="J269" i="40"/>
  <c r="J240" i="40"/>
  <c r="I396" i="40"/>
  <c r="J416" i="40"/>
  <c r="J333" i="40"/>
  <c r="J426" i="40"/>
  <c r="AM38" i="3"/>
  <c r="I36" i="45" s="1"/>
  <c r="H36" i="45"/>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J470" i="40"/>
  <c r="J209" i="40"/>
  <c r="J294" i="40"/>
  <c r="J474" i="40"/>
  <c r="J45" i="40"/>
  <c r="J97" i="40"/>
  <c r="J48" i="40"/>
  <c r="J159" i="40"/>
  <c r="J222" i="40"/>
  <c r="J254" i="40"/>
  <c r="J40" i="40"/>
  <c r="J105" i="40"/>
  <c r="J448" i="40"/>
  <c r="J84" i="40"/>
  <c r="J305" i="40"/>
  <c r="J64" i="40"/>
  <c r="J373" i="40"/>
  <c r="J424" i="40"/>
  <c r="J145" i="40"/>
  <c r="J176" i="40"/>
  <c r="J119" i="40"/>
  <c r="J224" i="40"/>
  <c r="J330" i="40"/>
  <c r="J95" i="40"/>
  <c r="AP71" i="3"/>
  <c r="AQ71" i="3"/>
  <c r="T21" i="45"/>
  <c r="D128" i="40"/>
  <c r="D364" i="40"/>
  <c r="D46" i="40"/>
  <c r="D18" i="40"/>
  <c r="D10" i="40"/>
  <c r="D185" i="40"/>
  <c r="D370" i="40"/>
  <c r="D387"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385" i="40"/>
  <c r="J98" i="40"/>
  <c r="J248" i="40"/>
  <c r="J65" i="40"/>
  <c r="J47" i="40"/>
  <c r="J87" i="40"/>
  <c r="J352" i="40"/>
  <c r="J130" i="40"/>
  <c r="J204" i="40"/>
  <c r="J7" i="40"/>
  <c r="J405" i="40"/>
  <c r="J417" i="40"/>
  <c r="J376" i="40"/>
  <c r="J138" i="40"/>
  <c r="AO71" i="3"/>
  <c r="AT71" i="3"/>
  <c r="V21" i="45" s="1"/>
  <c r="AK71" i="3" a="1"/>
  <c r="AK71" i="3" s="1"/>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T4" i="45"/>
  <c r="AS54" i="3"/>
  <c r="AN54" i="3"/>
  <c r="AM54" i="3"/>
  <c r="U4" i="45" s="1"/>
  <c r="AT54" i="3"/>
  <c r="V4" i="45" s="1"/>
  <c r="AK54" i="3" a="1"/>
  <c r="AK54" i="3" s="1"/>
  <c r="AR54" i="3"/>
  <c r="AO54" i="3"/>
  <c r="AM71" i="3"/>
  <c r="U21" i="45" s="1"/>
  <c r="AS71" i="3"/>
  <c r="AN71" i="3"/>
  <c r="AR71" i="3"/>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436" i="40"/>
  <c r="C490" i="40"/>
  <c r="C333" i="40"/>
  <c r="H52" i="40"/>
  <c r="C450" i="40"/>
  <c r="C496" i="40"/>
  <c r="H215" i="40"/>
  <c r="C424" i="40"/>
  <c r="C110" i="40"/>
  <c r="C203" i="40"/>
  <c r="C175" i="40"/>
  <c r="C199" i="40"/>
  <c r="C241"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AQ79" i="3"/>
  <c r="AM79" i="3"/>
  <c r="U29" i="45" s="1"/>
  <c r="AR79" i="3"/>
  <c r="AN79" i="3"/>
  <c r="AT79" i="3"/>
  <c r="V29" i="45" s="1"/>
  <c r="C176" i="40"/>
  <c r="H374" i="40"/>
  <c r="C287" i="40"/>
  <c r="C368" i="40"/>
  <c r="C263" i="40"/>
  <c r="C226" i="40"/>
  <c r="C114" i="40"/>
  <c r="G18" i="40"/>
  <c r="C389" i="40"/>
  <c r="G34" i="40"/>
  <c r="C189" i="40"/>
  <c r="C82" i="40"/>
  <c r="C229" i="40"/>
  <c r="G53" i="40"/>
  <c r="C468" i="40"/>
  <c r="G16" i="40"/>
  <c r="G72" i="40"/>
  <c r="C253" i="40"/>
  <c r="C406" i="40"/>
  <c r="C355"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K79" i="3" a="1"/>
  <c r="AK79" i="3" s="1"/>
  <c r="AO79" i="3"/>
  <c r="T29" i="45"/>
  <c r="C142" i="40"/>
  <c r="G7" i="40"/>
  <c r="G92" i="40"/>
  <c r="C373" i="40"/>
  <c r="G298" i="40"/>
  <c r="C480" i="40"/>
  <c r="G135" i="40"/>
  <c r="C220" i="40"/>
  <c r="G164" i="40"/>
  <c r="G153" i="40"/>
  <c r="G129" i="40"/>
  <c r="C319" i="40"/>
  <c r="G42" i="40"/>
  <c r="G66" i="40"/>
  <c r="G81" i="40"/>
  <c r="C446" i="40"/>
  <c r="C290" i="40"/>
  <c r="H212"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G415" i="40"/>
  <c r="G309" i="40"/>
  <c r="G199" i="40"/>
  <c r="G375" i="40"/>
  <c r="G368" i="40"/>
  <c r="G475" i="40"/>
  <c r="G381" i="40"/>
  <c r="G442" i="40"/>
  <c r="G280" i="40"/>
  <c r="G431" i="40"/>
  <c r="F299" i="40"/>
  <c r="G487" i="40"/>
  <c r="G416" i="40"/>
  <c r="G421" i="40"/>
  <c r="G264" i="40"/>
  <c r="G191" i="40"/>
  <c r="G272" i="40"/>
  <c r="G410" i="40"/>
  <c r="G327" i="40"/>
  <c r="G458"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T86" i="3"/>
  <c r="V36" i="45" s="1"/>
  <c r="AO86" i="3"/>
  <c r="AP86" i="3"/>
  <c r="T36" i="45"/>
  <c r="AQ86" i="3"/>
  <c r="AN86" i="3"/>
  <c r="AK86" i="3" a="1"/>
  <c r="AK86" i="3" s="1"/>
  <c r="AM86" i="3"/>
  <c r="U36" i="45" s="1"/>
  <c r="AS86" i="3"/>
  <c r="AR86" i="3"/>
  <c r="H28" i="45"/>
  <c r="AN30" i="3"/>
  <c r="AK30" i="3" a="1"/>
  <c r="AK30" i="3" s="1"/>
  <c r="AP30" i="3"/>
  <c r="AQ30" i="3"/>
  <c r="AT30" i="3"/>
  <c r="J28" i="45" s="1"/>
  <c r="AM30" i="3"/>
  <c r="I28" i="45" s="1"/>
  <c r="AO30" i="3"/>
  <c r="AS30" i="3"/>
  <c r="AR30" i="3"/>
  <c r="AP49" i="3"/>
  <c r="H47" i="45"/>
  <c r="AO49" i="3"/>
  <c r="AK49" i="3" a="1"/>
  <c r="AK49" i="3" s="1"/>
  <c r="T47" i="45"/>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AK70" i="3" a="1"/>
  <c r="AK70" i="3" s="1"/>
  <c r="AQ70" i="3"/>
  <c r="AP70" i="3"/>
  <c r="AT70" i="3"/>
  <c r="V20" i="45" s="1"/>
  <c r="AO70" i="3"/>
  <c r="AS70" i="3"/>
  <c r="AN70" i="3"/>
  <c r="AM70" i="3"/>
  <c r="U20" i="45" s="1"/>
  <c r="AR70" i="3"/>
  <c r="W20" i="45" s="1"/>
  <c r="T20" i="45"/>
  <c r="G429" i="40"/>
  <c r="G344" i="40"/>
  <c r="G206" i="40"/>
  <c r="F291" i="40"/>
  <c r="F287" i="40"/>
  <c r="G363" i="40"/>
  <c r="G432" i="40"/>
  <c r="G232" i="40"/>
  <c r="G390" i="40"/>
  <c r="G462" i="40"/>
  <c r="G480" i="40"/>
  <c r="G186" i="40"/>
  <c r="G179" i="40"/>
  <c r="G184" i="40"/>
  <c r="G464" i="40"/>
  <c r="G482" i="40"/>
  <c r="G283" i="40"/>
  <c r="G441" i="40"/>
  <c r="G307" i="40"/>
  <c r="G496" i="40"/>
  <c r="AR14" i="3"/>
  <c r="AN14" i="3"/>
  <c r="AS14" i="3"/>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91" i="40"/>
  <c r="H342" i="40"/>
  <c r="F177" i="40"/>
  <c r="F175" i="40"/>
  <c r="F357" i="40"/>
  <c r="I131" i="40"/>
  <c r="H467" i="40"/>
  <c r="F22" i="40"/>
  <c r="H450" i="40"/>
  <c r="H262" i="40"/>
  <c r="F366" i="40"/>
  <c r="F242" i="40"/>
  <c r="F454" i="40"/>
  <c r="H480" i="40"/>
  <c r="H234" i="40"/>
  <c r="F183" i="40"/>
  <c r="F340" i="40"/>
  <c r="F324" i="40"/>
  <c r="F245" i="40"/>
  <c r="H271" i="40"/>
  <c r="H113" i="40"/>
  <c r="H111" i="40"/>
  <c r="F189" i="40"/>
  <c r="F457" i="40"/>
  <c r="F353" i="40"/>
  <c r="H464" i="40"/>
  <c r="H478" i="40"/>
  <c r="I273" i="40"/>
  <c r="F66" i="40"/>
  <c r="F41" i="40"/>
  <c r="F180" i="40"/>
  <c r="F74" i="40"/>
  <c r="F82" i="40"/>
  <c r="F328" i="40"/>
  <c r="F335" i="40"/>
  <c r="F318" i="40"/>
  <c r="H440" i="40"/>
  <c r="F38" i="40"/>
  <c r="F34" i="40"/>
  <c r="F281" i="40"/>
  <c r="I461" i="40"/>
  <c r="I276" i="40"/>
  <c r="F199" i="40"/>
  <c r="F360" i="40"/>
  <c r="F20" i="40"/>
  <c r="F122" i="40"/>
  <c r="F9" i="40"/>
  <c r="F343" i="40"/>
  <c r="F369" i="40"/>
  <c r="F458" i="40"/>
  <c r="F494" i="40"/>
  <c r="F78" i="40"/>
  <c r="I285" i="40"/>
  <c r="H239" i="40"/>
  <c r="F432" i="40"/>
  <c r="H429" i="40"/>
  <c r="F334" i="40"/>
  <c r="F323" i="40"/>
  <c r="F365" i="40"/>
  <c r="H449" i="40"/>
  <c r="F492" i="40"/>
  <c r="H140" i="40"/>
  <c r="F278" i="40"/>
  <c r="H236" i="40"/>
  <c r="F59" i="40"/>
  <c r="H116" i="40"/>
  <c r="F190" i="40"/>
  <c r="H112" i="40"/>
  <c r="F126" i="40"/>
  <c r="F201" i="40"/>
  <c r="H463" i="40"/>
  <c r="H263" i="40"/>
  <c r="H240" i="40"/>
  <c r="I496" i="40"/>
  <c r="F247" i="40"/>
  <c r="F164" i="40"/>
  <c r="F270" i="40"/>
  <c r="F45" i="40"/>
  <c r="F72" i="40"/>
  <c r="F361" i="40"/>
  <c r="F6" i="40"/>
  <c r="F62" i="40"/>
  <c r="F148" i="40"/>
  <c r="H232" i="40"/>
  <c r="AM17" i="3"/>
  <c r="I15" i="45" s="1"/>
  <c r="AN17" i="3"/>
  <c r="AO17" i="3"/>
  <c r="AK17" i="3" a="1"/>
  <c r="AK17" i="3" s="1"/>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4" i="40"/>
  <c r="F154" i="40"/>
  <c r="F368" i="40"/>
  <c r="H472" i="40"/>
  <c r="F37" i="40"/>
  <c r="F156" i="40"/>
  <c r="H473" i="40"/>
  <c r="F320" i="40"/>
  <c r="F7" i="40"/>
  <c r="H143" i="40"/>
  <c r="F39" i="40"/>
  <c r="F330" i="40"/>
  <c r="F68" i="40"/>
  <c r="F73" i="40"/>
  <c r="F71" i="40"/>
  <c r="H437" i="40"/>
  <c r="F179" i="40"/>
  <c r="H479" i="40"/>
  <c r="H246" i="40"/>
  <c r="H253" i="40"/>
  <c r="F269" i="40"/>
  <c r="F337" i="40"/>
  <c r="F456" i="40"/>
  <c r="F363" i="40"/>
  <c r="F178" i="40"/>
  <c r="H233" i="40"/>
  <c r="F317" i="40"/>
  <c r="F119" i="40"/>
  <c r="H470" i="40"/>
  <c r="H136" i="40"/>
  <c r="F69" i="40"/>
  <c r="F482" i="40"/>
  <c r="H283" i="40"/>
  <c r="F193" i="40"/>
  <c r="F344" i="40"/>
  <c r="F487" i="40"/>
  <c r="F55" i="40"/>
  <c r="F200" i="40"/>
  <c r="F163" i="40"/>
  <c r="I251" i="40"/>
  <c r="F483" i="40"/>
  <c r="H255" i="40"/>
  <c r="F319" i="40"/>
  <c r="F359" i="40"/>
  <c r="F356" i="40"/>
  <c r="F21" i="40"/>
  <c r="H238" i="40"/>
  <c r="H135" i="40"/>
  <c r="F159" i="40"/>
  <c r="F442" i="40"/>
  <c r="H138" i="40"/>
  <c r="F443" i="40"/>
  <c r="F347" i="40"/>
  <c r="F36" i="40"/>
  <c r="F192" i="40"/>
  <c r="F339" i="40"/>
  <c r="F321" i="40"/>
  <c r="F46" i="40"/>
  <c r="F202" i="40"/>
  <c r="F358" i="40"/>
  <c r="H256" i="40"/>
  <c r="F188" i="40"/>
  <c r="H259" i="40"/>
  <c r="F44" i="40"/>
  <c r="I460" i="40"/>
  <c r="H29" i="40"/>
  <c r="F76" i="40"/>
  <c r="F268" i="40"/>
  <c r="F60" i="40"/>
  <c r="F181" i="40"/>
  <c r="H261" i="40"/>
  <c r="H142" i="40"/>
  <c r="F8" i="40"/>
  <c r="AT17" i="3"/>
  <c r="J15" i="45" s="1"/>
  <c r="AQ17" i="3"/>
  <c r="AP17" i="3"/>
  <c r="AR17" i="3"/>
  <c r="H15" i="45"/>
  <c r="AS17" i="3"/>
  <c r="AP54" i="3"/>
  <c r="AQ54" i="3"/>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AK62" i="3" a="1"/>
  <c r="AK62" i="3" s="1"/>
  <c r="AQ62" i="3"/>
  <c r="AO62" i="3"/>
  <c r="AT62" i="3"/>
  <c r="V12" i="45" s="1"/>
  <c r="AS62" i="3"/>
  <c r="AN62" i="3"/>
  <c r="AM62" i="3"/>
  <c r="U12" i="45" s="1"/>
  <c r="AT47" i="3"/>
  <c r="J45" i="45" s="1"/>
  <c r="H45" i="45"/>
  <c r="AK47" i="3" a="1"/>
  <c r="AK47" i="3" s="1"/>
  <c r="AR47" i="3"/>
  <c r="AO47" i="3"/>
  <c r="AQ47" i="3"/>
  <c r="AS47" i="3"/>
  <c r="AP47" i="3"/>
  <c r="AN47" i="3"/>
  <c r="AM47" i="3"/>
  <c r="I45" i="45" s="1"/>
  <c r="AQ31" i="3"/>
  <c r="AR31" i="3"/>
  <c r="AT31" i="3"/>
  <c r="J29" i="45" s="1"/>
  <c r="H29" i="45"/>
  <c r="AN31" i="3"/>
  <c r="AP31" i="3"/>
  <c r="AM31" i="3"/>
  <c r="I29" i="45" s="1"/>
  <c r="AO31" i="3"/>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AK97" i="3" a="1"/>
  <c r="AK97" i="3" s="1"/>
  <c r="AN97" i="3"/>
  <c r="AS97" i="3"/>
  <c r="AR97" i="3"/>
  <c r="AM97" i="3"/>
  <c r="U47" i="45" s="1"/>
  <c r="AP97" i="3"/>
  <c r="AQ97" i="3"/>
  <c r="AO97" i="3"/>
  <c r="AT97" i="3"/>
  <c r="V47" i="45" s="1"/>
  <c r="AP95" i="3"/>
  <c r="AR95" i="3"/>
  <c r="AM95" i="3"/>
  <c r="U45" i="45" s="1"/>
  <c r="AO95" i="3"/>
  <c r="AS95" i="3"/>
  <c r="AN95" i="3"/>
  <c r="AQ95" i="3"/>
  <c r="AK95" i="3" a="1"/>
  <c r="AK95" i="3" s="1"/>
  <c r="AT95" i="3"/>
  <c r="V45" i="45" s="1"/>
  <c r="T45" i="45"/>
  <c r="BF65" i="3"/>
  <c r="BJ65" i="3" s="1"/>
  <c r="AR39" i="3"/>
  <c r="AM39" i="3"/>
  <c r="I37" i="45"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Q88" i="3"/>
  <c r="AN88" i="3"/>
  <c r="AP88" i="3"/>
  <c r="T38" i="45"/>
  <c r="AK88" i="3" a="1"/>
  <c r="AK88" i="3" s="1"/>
  <c r="AS88" i="3"/>
  <c r="AS46" i="3"/>
  <c r="AQ46" i="3"/>
  <c r="AN46" i="3"/>
  <c r="H44" i="45"/>
  <c r="AP46" i="3"/>
  <c r="AR46" i="3"/>
  <c r="AO46" i="3"/>
  <c r="AK46" i="3" a="1"/>
  <c r="AK46" i="3" s="1"/>
  <c r="AM46" i="3"/>
  <c r="I44" i="45" s="1"/>
  <c r="AT46" i="3"/>
  <c r="J44" i="45" s="1"/>
  <c r="AK64" i="3" a="1"/>
  <c r="AK64" i="3" s="1"/>
  <c r="AR64" i="3"/>
  <c r="AT64" i="3"/>
  <c r="V14" i="45" s="1"/>
  <c r="AM64" i="3"/>
  <c r="U14" i="45" s="1"/>
  <c r="AQ64" i="3"/>
  <c r="AN64" i="3"/>
  <c r="AO64" i="3"/>
  <c r="AP64" i="3"/>
  <c r="T14" i="45"/>
  <c r="AS64" i="3"/>
  <c r="BF69" i="3"/>
  <c r="BE69" i="3" s="1"/>
  <c r="BR69" i="3" s="1"/>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M122" i="3"/>
  <c r="AA122" i="3" s="1"/>
  <c r="D122" i="3" s="1"/>
  <c r="AG102" i="3"/>
  <c r="K15" i="45"/>
  <c r="AA27" i="45"/>
  <c r="C131" i="31"/>
  <c r="K38" i="45"/>
  <c r="K14" i="45" l="1"/>
  <c r="K29" i="45"/>
  <c r="M126" i="3"/>
  <c r="AA126" i="3" s="1"/>
  <c r="N127" i="3"/>
  <c r="AF127" i="3" s="1"/>
  <c r="AG115" i="3"/>
  <c r="AG113" i="3"/>
  <c r="N126" i="3"/>
  <c r="AF126" i="3" s="1"/>
  <c r="AG116" i="3"/>
  <c r="AG114" i="3"/>
  <c r="M127" i="3"/>
  <c r="AA127" i="3" s="1"/>
  <c r="D112" i="3"/>
  <c r="K12" i="45"/>
  <c r="W14" i="45"/>
  <c r="K44" i="45"/>
  <c r="AG111" i="3"/>
  <c r="AG109" i="3"/>
  <c r="N123" i="3"/>
  <c r="AF123" i="3" s="1"/>
  <c r="N124" i="3"/>
  <c r="AF124" i="3" s="1"/>
  <c r="AG108" i="3"/>
  <c r="N125" i="3"/>
  <c r="AF125" i="3" s="1"/>
  <c r="AG101" i="3"/>
  <c r="M121" i="3"/>
  <c r="AA120" i="3" s="1"/>
  <c r="K45" i="45"/>
  <c r="AG106" i="3"/>
  <c r="N120" i="3"/>
  <c r="AF121" i="3" s="1"/>
  <c r="N122" i="3"/>
  <c r="AF122" i="3" s="1"/>
  <c r="AG105" i="3"/>
  <c r="AG103" i="3"/>
  <c r="D104" i="3"/>
  <c r="AG104" i="3" s="1"/>
  <c r="M120" i="3"/>
  <c r="AA121" i="3" s="1"/>
  <c r="AA16" i="45"/>
  <c r="C157" i="31"/>
  <c r="AA36" i="45"/>
  <c r="C137" i="31"/>
  <c r="AA15" i="45"/>
  <c r="C141" i="31"/>
  <c r="C175" i="31"/>
  <c r="B175" i="31"/>
  <c r="AA19" i="45"/>
  <c r="C144" i="31"/>
  <c r="AA48" i="45"/>
  <c r="C156" i="31"/>
  <c r="C145" i="31"/>
  <c r="AA39" i="45"/>
  <c r="C150" i="31"/>
  <c r="C160" i="31"/>
  <c r="C135" i="31"/>
  <c r="C178" i="31"/>
  <c r="AA40" i="45"/>
  <c r="C140" i="31"/>
  <c r="AA18" i="45"/>
  <c r="AA31" i="45"/>
  <c r="B174" i="31"/>
  <c r="C174" i="31"/>
  <c r="AA6" i="45"/>
  <c r="B178" i="31"/>
  <c r="C113" i="31"/>
  <c r="C112" i="31"/>
  <c r="C115" i="31"/>
  <c r="C114" i="31"/>
  <c r="C101" i="31"/>
  <c r="C103" i="31"/>
  <c r="C100" i="31"/>
  <c r="C102" i="31"/>
  <c r="AA13" i="45"/>
  <c r="C149" i="31"/>
  <c r="W36" i="45"/>
  <c r="C87" i="31"/>
  <c r="C85" i="31"/>
  <c r="C86" i="31"/>
  <c r="C84" i="31"/>
  <c r="C159" i="31"/>
  <c r="C138" i="31"/>
  <c r="C147" i="31"/>
  <c r="B165" i="31"/>
  <c r="AA43" i="45"/>
  <c r="AA24" i="45"/>
  <c r="C165" i="31"/>
  <c r="AA28" i="45"/>
  <c r="AA12" i="45"/>
  <c r="C133" i="31"/>
  <c r="C121" i="31"/>
  <c r="C120" i="31"/>
  <c r="C122" i="31"/>
  <c r="C123" i="31"/>
  <c r="C95" i="31"/>
  <c r="C93" i="31"/>
  <c r="C92" i="31"/>
  <c r="C94" i="31"/>
  <c r="W38" i="45"/>
  <c r="W46" i="45"/>
  <c r="K23" i="45"/>
  <c r="K37" i="45"/>
  <c r="K20" i="45"/>
  <c r="K31" i="45"/>
  <c r="K22" i="45"/>
  <c r="W7" i="45"/>
  <c r="C125" i="31"/>
  <c r="C126" i="31"/>
  <c r="C124" i="31"/>
  <c r="C127" i="31"/>
  <c r="C132" i="31"/>
  <c r="AA30" i="45"/>
  <c r="AA3" i="45"/>
  <c r="C168" i="31"/>
  <c r="C134" i="31"/>
  <c r="B168" i="31"/>
  <c r="K28" i="45"/>
  <c r="K30" i="45"/>
  <c r="C110" i="31"/>
  <c r="C108" i="31"/>
  <c r="K47" i="45"/>
  <c r="C117" i="31"/>
  <c r="C111" i="31"/>
  <c r="C118" i="31"/>
  <c r="C119" i="31"/>
  <c r="W4" i="45"/>
  <c r="W21" i="45"/>
  <c r="C116" i="31"/>
  <c r="C109" i="31"/>
  <c r="C91" i="31"/>
  <c r="C90" i="31"/>
  <c r="C89" i="31"/>
  <c r="C88" i="31"/>
  <c r="B167" i="31"/>
  <c r="C167" i="31"/>
  <c r="K21" i="45"/>
  <c r="AA10" i="45"/>
  <c r="C164" i="31"/>
  <c r="C146" i="31"/>
  <c r="B164" i="31"/>
  <c r="K13" i="45"/>
  <c r="C106" i="31"/>
  <c r="C105" i="31"/>
  <c r="W29" i="45"/>
  <c r="C104" i="31"/>
  <c r="C97" i="31"/>
  <c r="AA21" i="45"/>
  <c r="B177" i="31"/>
  <c r="C96" i="31"/>
  <c r="AA42" i="45"/>
  <c r="C177" i="31"/>
  <c r="C139" i="31"/>
  <c r="C143" i="31"/>
  <c r="BL59" i="3"/>
  <c r="BL63" i="3"/>
  <c r="C136" i="31"/>
  <c r="K4" i="45"/>
  <c r="C142" i="31"/>
  <c r="AA45" i="45"/>
  <c r="K6" i="45"/>
  <c r="K5" i="45"/>
  <c r="C80" i="31"/>
  <c r="C81" i="31"/>
  <c r="C82" i="31"/>
  <c r="C83" i="31"/>
  <c r="K7" i="45"/>
  <c r="K36" i="45"/>
  <c r="C99" i="31"/>
  <c r="C98" i="31"/>
  <c r="W13" i="45"/>
  <c r="W47" i="45"/>
  <c r="W6" i="45"/>
  <c r="W15" i="45"/>
  <c r="W28" i="45"/>
  <c r="W44" i="45"/>
  <c r="BL65" i="3"/>
  <c r="W37" i="45"/>
  <c r="W39" i="45"/>
  <c r="W23" i="45"/>
  <c r="W22" i="45"/>
  <c r="C107" i="31"/>
  <c r="W5" i="45"/>
  <c r="K39" i="45"/>
  <c r="W12" i="45"/>
  <c r="K46" i="45"/>
  <c r="W31" i="45"/>
  <c r="W45" i="45"/>
  <c r="W30" i="45"/>
  <c r="BL64" i="3"/>
  <c r="BE58" i="3"/>
  <c r="BR58" i="3" s="1"/>
  <c r="BJ58" i="3"/>
  <c r="BL58" i="3" s="1"/>
  <c r="BE67" i="3"/>
  <c r="BR67" i="3" s="1"/>
  <c r="BK67" i="3"/>
  <c r="BL67" i="3" s="1"/>
  <c r="BK62" i="3"/>
  <c r="BL62" i="3" s="1"/>
  <c r="BE62" i="3"/>
  <c r="BR62" i="3" s="1"/>
  <c r="BL61" i="3"/>
  <c r="BL66" i="3"/>
  <c r="BL60" i="3"/>
  <c r="BL68" i="3"/>
  <c r="BL69" i="3"/>
  <c r="AG122" i="3"/>
  <c r="M133" i="3"/>
  <c r="AA133" i="3" s="1"/>
  <c r="C184" i="31"/>
  <c r="AE28" i="45"/>
  <c r="D127" i="3" l="1"/>
  <c r="D126" i="3"/>
  <c r="M134" i="3" s="1"/>
  <c r="AA134" i="3" s="1"/>
  <c r="D121" i="3"/>
  <c r="M124" i="3"/>
  <c r="AA124" i="3" s="1"/>
  <c r="AG112" i="3"/>
  <c r="C197" i="31"/>
  <c r="AE47" i="45"/>
  <c r="C206" i="31"/>
  <c r="AE41" i="45"/>
  <c r="AE40" i="45"/>
  <c r="AE46" i="45"/>
  <c r="C196" i="31"/>
  <c r="C188" i="31"/>
  <c r="B206" i="31"/>
  <c r="B207" i="31"/>
  <c r="C207" i="31"/>
  <c r="C189" i="31"/>
  <c r="C194" i="31"/>
  <c r="C182" i="31"/>
  <c r="C195" i="31"/>
  <c r="AE23" i="45"/>
  <c r="C193" i="31"/>
  <c r="AE10" i="45"/>
  <c r="AE17" i="45"/>
  <c r="AE35" i="45"/>
  <c r="C202" i="31"/>
  <c r="B202" i="31"/>
  <c r="C191" i="31"/>
  <c r="AE5" i="45"/>
  <c r="AE29" i="45"/>
  <c r="C192" i="31"/>
  <c r="N121" i="3"/>
  <c r="AF120" i="3" s="1"/>
  <c r="AE4" i="45"/>
  <c r="C201" i="31"/>
  <c r="C183" i="31"/>
  <c r="B201" i="31"/>
  <c r="BS63" i="3"/>
  <c r="BS68" i="3"/>
  <c r="BS66" i="3"/>
  <c r="BS65" i="3"/>
  <c r="BS58" i="3"/>
  <c r="BS69" i="3"/>
  <c r="BS60" i="3"/>
  <c r="BS64" i="3"/>
  <c r="BS67" i="3"/>
  <c r="BS62" i="3"/>
  <c r="BS61" i="3"/>
  <c r="BS59" i="3"/>
  <c r="C212" i="31"/>
  <c r="AI31" i="45"/>
  <c r="N134" i="3" l="1"/>
  <c r="AF134" i="3" s="1"/>
  <c r="AG127" i="3"/>
  <c r="AG126" i="3"/>
  <c r="AI43" i="45"/>
  <c r="C213" i="31"/>
  <c r="AG121" i="3"/>
  <c r="M131" i="3"/>
  <c r="AA131" i="3" s="1"/>
  <c r="D131" i="3" s="1"/>
  <c r="C200" i="31"/>
  <c r="D120" i="3"/>
  <c r="C204" i="31"/>
  <c r="B204" i="31"/>
  <c r="AE16" i="45"/>
  <c r="C186" i="31"/>
  <c r="D124" i="3"/>
  <c r="B200" i="31"/>
  <c r="C190" i="31"/>
  <c r="AE11" i="45"/>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I44" i="45" l="1"/>
  <c r="C223" i="31"/>
  <c r="D134" i="3"/>
  <c r="C217" i="31"/>
  <c r="B223" i="31"/>
  <c r="M138" i="3"/>
  <c r="AA138" i="3" s="1"/>
  <c r="AG131" i="3"/>
  <c r="M132" i="3"/>
  <c r="AA132" i="3" s="1"/>
  <c r="AG124" i="3"/>
  <c r="C210" i="31"/>
  <c r="AI7" i="45"/>
  <c r="AG120" i="3"/>
  <c r="N131" i="3"/>
  <c r="AF131" i="3" s="1"/>
  <c r="BV61" i="3"/>
  <c r="BV60" i="3"/>
  <c r="BV66" i="3"/>
  <c r="BV69" i="3"/>
  <c r="BV65" i="3"/>
  <c r="BV68" i="3"/>
  <c r="BV62" i="3"/>
  <c r="BV59" i="3"/>
  <c r="BV64" i="3"/>
  <c r="BV58" i="3"/>
  <c r="BV67" i="3"/>
  <c r="BV63" i="3"/>
  <c r="N139" i="3" l="1"/>
  <c r="AF139" i="3" s="1"/>
  <c r="AG134" i="3"/>
  <c r="AA143" i="3"/>
  <c r="H138" i="3"/>
  <c r="AM13" i="45"/>
  <c r="C226" i="31"/>
  <c r="AI19" i="45"/>
  <c r="C211" i="31"/>
  <c r="D132" i="3"/>
  <c r="B220" i="31"/>
  <c r="C220" i="31"/>
  <c r="AI8" i="45"/>
  <c r="C214"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AM38" i="45" l="1" a="1"/>
  <c r="AM38" i="45" s="1"/>
  <c r="C229" i="31"/>
  <c r="C236" i="31"/>
  <c r="AQ31" i="45"/>
  <c r="AG132" i="3"/>
  <c r="N138" i="3"/>
  <c r="AF138" i="3" s="1"/>
  <c r="BY59" i="3"/>
  <c r="BY63" i="3"/>
  <c r="BY60" i="3"/>
  <c r="BY61" i="3"/>
  <c r="BY68" i="3"/>
  <c r="BY66" i="3"/>
  <c r="BY69" i="3"/>
  <c r="BY64" i="3"/>
  <c r="BY62" i="3"/>
  <c r="BY67" i="3"/>
  <c r="BY58" i="3"/>
  <c r="BY65" i="3"/>
  <c r="D138" i="3" l="1"/>
  <c r="AA147" i="3"/>
  <c r="C232" i="31"/>
  <c r="B232" i="31"/>
  <c r="AM14" i="45"/>
  <c r="C228" i="31"/>
  <c r="BZ65" i="3"/>
  <c r="CA65" i="3" s="1"/>
  <c r="BZ60" i="3"/>
  <c r="BZ64" i="3"/>
  <c r="BZ58" i="3"/>
  <c r="BZ59" i="3"/>
  <c r="CA59" i="3" s="1"/>
  <c r="BZ61" i="3"/>
  <c r="BZ68" i="3"/>
  <c r="BZ69" i="3"/>
  <c r="BZ67" i="3"/>
  <c r="BZ62" i="3"/>
  <c r="BZ63" i="3"/>
  <c r="BZ66" i="3"/>
  <c r="D147" i="3" l="1"/>
  <c r="AG147" i="3" s="1"/>
  <c r="AA150" i="3"/>
  <c r="M143" i="3"/>
  <c r="M147" i="3"/>
  <c r="AG138" i="3"/>
  <c r="AU25" i="45"/>
  <c r="C240" i="31"/>
  <c r="CA69" i="3"/>
  <c r="CA68" i="3"/>
  <c r="CA61" i="3"/>
  <c r="CA66" i="3"/>
  <c r="CA58" i="3"/>
  <c r="CA64" i="3"/>
  <c r="CA67" i="3"/>
  <c r="CA63" i="3"/>
  <c r="CA62" i="3"/>
  <c r="CA60" i="3"/>
  <c r="AG150" i="3" l="1"/>
  <c r="BA21" i="45"/>
  <c r="C250" i="31"/>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BO10" i="45" l="1"/>
  <c r="BO25" i="45"/>
  <c r="BO45" i="45"/>
  <c r="BO16" i="45"/>
  <c r="BO24" i="45"/>
  <c r="BO18" i="45"/>
  <c r="BO47" i="45"/>
  <c r="BO51" i="45"/>
  <c r="BO33" i="45"/>
  <c r="BO38" i="45"/>
  <c r="BO49" i="45"/>
  <c r="BO31" i="45"/>
  <c r="BO21" i="45"/>
  <c r="BO39" i="45"/>
  <c r="BO28" i="45"/>
  <c r="BO23" i="45"/>
  <c r="BO29" i="45"/>
  <c r="BO17" i="45"/>
  <c r="BO26" i="45"/>
  <c r="BO50" i="45"/>
  <c r="BO7" i="45"/>
  <c r="BO46" i="45"/>
  <c r="BO9" i="45"/>
  <c r="BO30" i="45"/>
  <c r="BO22" i="45"/>
  <c r="BO36" i="45"/>
  <c r="BO32" i="45"/>
  <c r="BO41" i="45"/>
  <c r="BO15" i="45"/>
  <c r="BO34" i="45"/>
  <c r="BO19" i="45"/>
  <c r="BO5" i="45"/>
  <c r="BO37" i="45"/>
  <c r="BO12" i="45"/>
  <c r="BO43" i="45"/>
  <c r="BO48" i="45"/>
  <c r="BO6" i="45"/>
  <c r="BO4" i="45"/>
  <c r="BO42" i="45"/>
  <c r="BO44" i="45"/>
  <c r="BO40" i="45"/>
  <c r="BO11" i="45"/>
  <c r="BO35" i="45"/>
  <c r="BO8" i="45"/>
  <c r="BO14" i="45"/>
  <c r="BO13" i="45"/>
  <c r="BO27" i="45"/>
  <c r="BO20" i="45"/>
  <c r="DQ58" i="3"/>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CE60" i="3"/>
  <c r="CE59" i="3"/>
  <c r="DN58" i="3" a="1"/>
  <c r="DM65" i="3"/>
  <c r="DN67" i="3" a="1"/>
  <c r="DM59" i="3"/>
  <c r="DM58" i="3"/>
  <c r="CE64" i="3"/>
  <c r="DN69" i="3" a="1"/>
  <c r="DN69" i="3" s="1"/>
  <c r="CE58" i="3"/>
  <c r="DM69" i="3"/>
  <c r="DM62" i="3"/>
  <c r="DN68" i="3" a="1"/>
  <c r="DM61" i="3"/>
  <c r="CE66" i="3"/>
  <c r="DM66" i="3"/>
  <c r="DM67" i="3"/>
  <c r="AU101" i="3"/>
  <c r="AV100" i="3" s="1"/>
  <c r="DM63" i="3"/>
  <c r="DN66" i="3" a="1"/>
  <c r="DN60" i="3" a="1"/>
  <c r="DM68" i="3"/>
  <c r="DN63" i="3" a="1"/>
  <c r="DM60" i="3"/>
  <c r="CE63" i="3"/>
  <c r="CE61" i="3"/>
  <c r="DN61" i="3" a="1"/>
  <c r="DM64" i="3"/>
  <c r="DN59" i="3" a="1"/>
  <c r="CE65" i="3"/>
  <c r="CE62" i="3"/>
  <c r="DN64" i="3" a="1"/>
  <c r="DN62" i="3" a="1"/>
  <c r="DN66" i="3" l="1"/>
  <c r="DN65" i="3"/>
  <c r="DN64" i="3"/>
  <c r="DN58" i="3"/>
  <c r="DN67" i="3"/>
  <c r="DN68" i="3"/>
  <c r="DN61" i="3"/>
  <c r="DN60" i="3"/>
  <c r="DN63" i="3"/>
  <c r="DN59" i="3"/>
  <c r="DN62" i="3"/>
  <c r="CF62" i="3"/>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M139" i="3" l="1"/>
  <c r="AA139" i="3" s="1"/>
  <c r="AG133" i="3"/>
  <c r="C221" i="31"/>
  <c r="C215" i="31"/>
  <c r="B221" i="31"/>
  <c r="AI20" i="45"/>
  <c r="B222" i="31"/>
  <c r="C222" i="31"/>
  <c r="AI32" i="45"/>
  <c r="C216" i="31"/>
  <c r="H139" i="3" l="1"/>
  <c r="AF143" i="3"/>
  <c r="AF147" i="3"/>
  <c r="D139" i="3"/>
  <c r="C233" i="31"/>
  <c r="B233" i="31"/>
  <c r="AM37" i="45"/>
  <c r="C227" i="31"/>
  <c r="AQ32" i="45" l="1"/>
  <c r="B244" i="31"/>
  <c r="C244" i="31"/>
  <c r="C237" i="31"/>
  <c r="AA152" i="3"/>
  <c r="D143" i="3"/>
  <c r="AG143" i="3" s="1"/>
  <c r="H147" i="3"/>
  <c r="AA151" i="3"/>
  <c r="B247" i="31"/>
  <c r="C247" i="31"/>
  <c r="C241" i="31"/>
  <c r="AU26" i="45"/>
  <c r="N147" i="3"/>
  <c r="N143" i="3"/>
  <c r="AG139" i="3"/>
  <c r="C252" i="31" l="1"/>
  <c r="AG152" i="3"/>
  <c r="AZ25" i="45"/>
  <c r="AG151" i="3"/>
  <c r="BB23" i="45"/>
  <c r="C251" i="31"/>
  <c r="AJ155" i="3"/>
  <c r="BM23" i="45" l="1"/>
  <c r="BM33" i="45"/>
  <c r="BM47" i="45"/>
  <c r="BM22" i="45"/>
  <c r="BM46" i="45"/>
  <c r="BM45" i="45"/>
  <c r="BM7" i="45"/>
  <c r="BM38" i="45"/>
  <c r="BM10" i="45"/>
  <c r="BM40" i="45"/>
  <c r="BM42" i="45"/>
  <c r="BM30" i="45"/>
  <c r="BM28" i="45"/>
  <c r="BM48" i="45"/>
  <c r="BM49" i="45"/>
  <c r="BM17" i="45"/>
  <c r="BM4" i="45"/>
  <c r="BM21" i="45"/>
  <c r="BM34" i="45"/>
  <c r="BM35" i="45"/>
  <c r="BM29" i="45"/>
  <c r="BM36" i="45"/>
  <c r="BM51" i="45"/>
  <c r="BM19" i="45"/>
  <c r="BM50" i="45"/>
  <c r="BM24" i="45"/>
  <c r="BM44" i="45"/>
  <c r="BM18" i="45"/>
  <c r="BM20" i="45"/>
  <c r="BM8" i="45"/>
  <c r="BM11" i="45"/>
  <c r="BM27" i="45"/>
  <c r="BM41" i="45"/>
  <c r="BM37" i="45"/>
  <c r="BM13" i="45"/>
  <c r="BM43" i="45"/>
  <c r="BM5" i="45"/>
  <c r="BM31" i="45"/>
  <c r="BM14" i="45"/>
  <c r="BM39" i="45"/>
  <c r="BM32" i="45"/>
  <c r="BM6" i="45"/>
  <c r="BM15" i="45"/>
  <c r="BM26" i="45"/>
  <c r="BM12" i="45"/>
  <c r="BM25" i="45"/>
  <c r="BM9" i="45"/>
  <c r="BM16" i="45"/>
  <c r="AJ151" i="3"/>
  <c r="BN43" i="45"/>
  <c r="BN40" i="45"/>
  <c r="BN35" i="45"/>
  <c r="BN27" i="45"/>
  <c r="BN20" i="45"/>
  <c r="BN26" i="45"/>
  <c r="BN51" i="45"/>
  <c r="BN12" i="45"/>
  <c r="BN7" i="45"/>
  <c r="BN5" i="45"/>
  <c r="BN24" i="45"/>
  <c r="BN10" i="45"/>
  <c r="BN44" i="45"/>
  <c r="BN47" i="45"/>
  <c r="BN50" i="45"/>
  <c r="BN33" i="45"/>
  <c r="BN30" i="45"/>
  <c r="BN36" i="45"/>
  <c r="BN19" i="45"/>
  <c r="BN49" i="45"/>
  <c r="BN32" i="45"/>
  <c r="BN38" i="45"/>
  <c r="BN8" i="45"/>
  <c r="BN28" i="45"/>
  <c r="BN22" i="45"/>
  <c r="BN25" i="45"/>
  <c r="BN6" i="45"/>
  <c r="BN17" i="45"/>
  <c r="BN45" i="45"/>
  <c r="BN4" i="45"/>
  <c r="BN18" i="45"/>
  <c r="BN37" i="45"/>
  <c r="BN31" i="45"/>
  <c r="BN29" i="45"/>
  <c r="BN15" i="45"/>
  <c r="BN46" i="45"/>
  <c r="BN23" i="45"/>
  <c r="BN21" i="45"/>
  <c r="BN42" i="45"/>
  <c r="BN41" i="45"/>
  <c r="BN39" i="45"/>
  <c r="BN16" i="45"/>
  <c r="BN34" i="45"/>
  <c r="BN9" i="45"/>
  <c r="BN48" i="45"/>
  <c r="BN11" i="45"/>
  <c r="BN13" i="45"/>
  <c r="BN14" i="45"/>
  <c r="BL33" i="45" l="1"/>
  <c r="BK33" i="45" s="1"/>
  <c r="BJ33" i="45" s="1"/>
  <c r="BI33" i="45" s="1"/>
  <c r="BH33" i="45" s="1"/>
  <c r="BL4" i="45"/>
  <c r="BK4" i="45" s="1"/>
  <c r="BJ4" i="45" s="1"/>
  <c r="BI4" i="45" s="1"/>
  <c r="BH4" i="45" s="1"/>
  <c r="BL43" i="45"/>
  <c r="BK43" i="45" s="1"/>
  <c r="BJ43" i="45" s="1"/>
  <c r="BI43" i="45" s="1"/>
  <c r="BH43" i="45" s="1"/>
  <c r="BL20" i="45"/>
  <c r="BK20" i="45" s="1"/>
  <c r="BJ20" i="45" s="1"/>
  <c r="BI20" i="45" s="1"/>
  <c r="BH20" i="45" s="1"/>
  <c r="BL22" i="45"/>
  <c r="BK22" i="45" s="1"/>
  <c r="BJ22" i="45" s="1"/>
  <c r="BI22" i="45" s="1"/>
  <c r="BH22" i="45" s="1"/>
  <c r="BL45" i="45"/>
  <c r="BK45" i="45" s="1"/>
  <c r="BJ45" i="45" s="1"/>
  <c r="BI45" i="45" s="1"/>
  <c r="BH45" i="45" s="1"/>
  <c r="BL40" i="45"/>
  <c r="BK40" i="45" s="1"/>
  <c r="BJ40" i="45" s="1"/>
  <c r="BI40" i="45" s="1"/>
  <c r="BH40" i="45" s="1"/>
  <c r="BL35" i="45"/>
  <c r="BK35" i="45" s="1"/>
  <c r="BJ35" i="45" s="1"/>
  <c r="BI35" i="45" s="1"/>
  <c r="BH35" i="45" s="1"/>
  <c r="BL27" i="45"/>
  <c r="BK27" i="45" s="1"/>
  <c r="BJ27" i="45" s="1"/>
  <c r="BI27" i="45" s="1"/>
  <c r="BH27" i="45" s="1"/>
  <c r="BL26" i="45"/>
  <c r="BK26" i="45" s="1"/>
  <c r="BJ26" i="45" s="1"/>
  <c r="BI26" i="45" s="1"/>
  <c r="BH26" i="45" s="1"/>
  <c r="BL49" i="45"/>
  <c r="BK49" i="45" s="1"/>
  <c r="BJ49" i="45" s="1"/>
  <c r="BI49" i="45" s="1"/>
  <c r="BH49" i="45" s="1"/>
  <c r="BL51" i="45"/>
  <c r="BK51" i="45" s="1"/>
  <c r="BJ51" i="45" s="1"/>
  <c r="BI51" i="45" s="1"/>
  <c r="BH51" i="45" s="1"/>
  <c r="BL12" i="45"/>
  <c r="BK12" i="45" s="1"/>
  <c r="BJ12" i="45" s="1"/>
  <c r="BI12" i="45" s="1"/>
  <c r="BH12" i="45" s="1"/>
  <c r="BL7" i="45"/>
  <c r="BK7" i="45" s="1"/>
  <c r="BJ7" i="45" s="1"/>
  <c r="BI7" i="45" s="1"/>
  <c r="BH7" i="45" s="1"/>
  <c r="BL5" i="45"/>
  <c r="BK5" i="45" s="1"/>
  <c r="BJ5" i="45" s="1"/>
  <c r="BI5" i="45" s="1"/>
  <c r="BH5" i="45" s="1"/>
  <c r="BL24" i="45"/>
  <c r="BK24" i="45" s="1"/>
  <c r="BJ24" i="45" s="1"/>
  <c r="BI24" i="45" s="1"/>
  <c r="BH24" i="45" s="1"/>
  <c r="BL10" i="45"/>
  <c r="BK10" i="45" s="1"/>
  <c r="BJ10" i="45" s="1"/>
  <c r="BI10" i="45" s="1"/>
  <c r="BH10" i="45" s="1"/>
  <c r="BL44" i="45"/>
  <c r="BK44" i="45" s="1"/>
  <c r="BJ44" i="45" s="1"/>
  <c r="BI44" i="45" s="1"/>
  <c r="BH44" i="45" s="1"/>
  <c r="BL47" i="45"/>
  <c r="BK47" i="45" s="1"/>
  <c r="BJ47" i="45" s="1"/>
  <c r="BI47" i="45" s="1"/>
  <c r="BH47" i="45" s="1"/>
  <c r="BL50" i="45"/>
  <c r="BK50" i="45" s="1"/>
  <c r="BJ50" i="45" s="1"/>
  <c r="BI50" i="45" s="1"/>
  <c r="BH50" i="45" s="1"/>
  <c r="BL30" i="45"/>
  <c r="BK30" i="45" s="1"/>
  <c r="BJ30" i="45" s="1"/>
  <c r="BI30" i="45" s="1"/>
  <c r="BH30" i="45" s="1"/>
  <c r="BL36" i="45"/>
  <c r="BK36" i="45" s="1"/>
  <c r="BJ36" i="45" s="1"/>
  <c r="BI36" i="45" s="1"/>
  <c r="BH36" i="45" s="1"/>
  <c r="BL19" i="45"/>
  <c r="BK19" i="45" s="1"/>
  <c r="BJ19" i="45" s="1"/>
  <c r="BI19" i="45" s="1"/>
  <c r="BH19" i="45" s="1"/>
  <c r="BL32" i="45"/>
  <c r="BK32" i="45" s="1"/>
  <c r="BJ32" i="45" s="1"/>
  <c r="BI32" i="45" s="1"/>
  <c r="BH32" i="45" s="1"/>
  <c r="BL38" i="45"/>
  <c r="BK38" i="45" s="1"/>
  <c r="BJ38" i="45" s="1"/>
  <c r="BI38" i="45" s="1"/>
  <c r="BH38" i="45" s="1"/>
  <c r="BL8" i="45"/>
  <c r="BK8" i="45" s="1"/>
  <c r="BJ8" i="45" s="1"/>
  <c r="BI8" i="45" s="1"/>
  <c r="BH8" i="45" s="1"/>
  <c r="BL28" i="45"/>
  <c r="BK28" i="45" s="1"/>
  <c r="BJ28" i="45" s="1"/>
  <c r="BI28" i="45" s="1"/>
  <c r="BH28" i="45" s="1"/>
  <c r="BL25" i="45"/>
  <c r="BK25" i="45" s="1"/>
  <c r="BJ25" i="45" s="1"/>
  <c r="BI25" i="45" s="1"/>
  <c r="BH25" i="45" s="1"/>
  <c r="BL6" i="45"/>
  <c r="BK6" i="45" s="1"/>
  <c r="BJ6" i="45" s="1"/>
  <c r="BI6" i="45" s="1"/>
  <c r="BH6" i="45" s="1"/>
  <c r="BL17" i="45"/>
  <c r="BK17" i="45" s="1"/>
  <c r="BJ17" i="45" s="1"/>
  <c r="BI17" i="45" s="1"/>
  <c r="BH17" i="45" s="1"/>
  <c r="BL18" i="45"/>
  <c r="BK18" i="45" s="1"/>
  <c r="BJ18" i="45" s="1"/>
  <c r="BI18" i="45" s="1"/>
  <c r="BH18" i="45" s="1"/>
  <c r="BL37" i="45"/>
  <c r="BK37" i="45" s="1"/>
  <c r="BJ37" i="45" s="1"/>
  <c r="BI37" i="45" s="1"/>
  <c r="BH37" i="45" s="1"/>
  <c r="BL31" i="45"/>
  <c r="BK31" i="45" s="1"/>
  <c r="BJ31" i="45" s="1"/>
  <c r="BI31" i="45" s="1"/>
  <c r="BH31" i="45" s="1"/>
  <c r="BL29" i="45"/>
  <c r="BK29" i="45" s="1"/>
  <c r="BJ29" i="45" s="1"/>
  <c r="BI29" i="45" s="1"/>
  <c r="BH29" i="45" s="1"/>
  <c r="BL15" i="45"/>
  <c r="BK15" i="45" s="1"/>
  <c r="BJ15" i="45" s="1"/>
  <c r="BI15" i="45" s="1"/>
  <c r="BH15" i="45" s="1"/>
  <c r="BL46" i="45"/>
  <c r="BK46" i="45" s="1"/>
  <c r="BJ46" i="45" s="1"/>
  <c r="BI46" i="45" s="1"/>
  <c r="BH46" i="45" s="1"/>
  <c r="BL23" i="45"/>
  <c r="BK23" i="45" s="1"/>
  <c r="BJ23" i="45" s="1"/>
  <c r="BI23" i="45" s="1"/>
  <c r="BH23" i="45" s="1"/>
  <c r="BL21" i="45"/>
  <c r="BK21" i="45" s="1"/>
  <c r="BJ21" i="45" s="1"/>
  <c r="BI21" i="45" s="1"/>
  <c r="BH21" i="45" s="1"/>
  <c r="BL42" i="45"/>
  <c r="BK42" i="45" s="1"/>
  <c r="BJ42" i="45" s="1"/>
  <c r="BI42" i="45" s="1"/>
  <c r="BH42" i="45" s="1"/>
  <c r="BL34" i="45"/>
  <c r="BK34" i="45" s="1"/>
  <c r="BJ34" i="45" s="1"/>
  <c r="BI34" i="45" s="1"/>
  <c r="BH34" i="45" s="1"/>
  <c r="BL41" i="45"/>
  <c r="BK41" i="45" s="1"/>
  <c r="BJ41" i="45" s="1"/>
  <c r="BI41" i="45" s="1"/>
  <c r="BH41" i="45" s="1"/>
  <c r="BL39" i="45"/>
  <c r="BK39" i="45" s="1"/>
  <c r="BJ39" i="45" s="1"/>
  <c r="BI39" i="45" s="1"/>
  <c r="BH39" i="45" s="1"/>
  <c r="BL16" i="45"/>
  <c r="BK16" i="45" s="1"/>
  <c r="BJ16" i="45" s="1"/>
  <c r="BI16" i="45" s="1"/>
  <c r="BH16" i="45" s="1"/>
  <c r="BL9" i="45"/>
  <c r="BK9" i="45" s="1"/>
  <c r="BJ9" i="45" s="1"/>
  <c r="BI9" i="45" s="1"/>
  <c r="BH9" i="45" s="1"/>
  <c r="BL48" i="45"/>
  <c r="BK48" i="45" s="1"/>
  <c r="BJ48" i="45" s="1"/>
  <c r="BI48" i="45" s="1"/>
  <c r="BH48" i="45" s="1"/>
  <c r="BL11" i="45"/>
  <c r="BK11" i="45" s="1"/>
  <c r="BJ11" i="45" s="1"/>
  <c r="BI11" i="45" s="1"/>
  <c r="BH11" i="45" s="1"/>
  <c r="BL13" i="45"/>
  <c r="BK13" i="45" s="1"/>
  <c r="BJ13" i="45" s="1"/>
  <c r="BI13" i="45" s="1"/>
  <c r="BH13" i="45" s="1"/>
  <c r="BL14" i="45"/>
  <c r="BK14" i="45" s="1"/>
  <c r="BJ14" i="45" s="1"/>
  <c r="BI14" i="45" s="1"/>
  <c r="BH14"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<sst xmlns="http://schemas.openxmlformats.org/spreadsheetml/2006/main" count="6764" uniqueCount="1521">
  <si>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</si>
  <si>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</si>
  <si>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</si>
  <si>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</si>
  <si>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</si>
  <si>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</si>
  <si>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</si>
  <si>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</si>
  <si>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</si>
  <si>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</si>
  <si>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</si>
  <si>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</si>
  <si>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</si>
  <si>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</si>
  <si>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</si>
  <si>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</si>
  <si>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</si>
  <si>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</si>
  <si>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</si>
  <si>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</si>
  <si>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</si>
  <si>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</si>
  <si>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</si>
  <si>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</si>
  <si>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</si>
  <si>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</si>
  <si>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</si>
  <si>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</si>
  <si>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</si>
  <si>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</si>
  <si>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</si>
  <si>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</si>
  <si>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</si>
  <si>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</si>
  <si>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</si>
  <si>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</si>
  <si>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</si>
  <si>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</si>
  <si>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</si>
  <si>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</si>
  <si>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</si>
  <si>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</si>
  <si>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</si>
  <si>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</si>
  <si>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</si>
  <si>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</si>
  <si>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</si>
  <si>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</si>
  <si>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</si>
  <si>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</si>
  <si>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</si>
  <si>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</si>
  <si>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</si>
  <si>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</si>
  <si>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</si>
  <si>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</si>
  <si>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</si>
  <si>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</si>
  <si>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</si>
  <si>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</si>
  <si>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</si>
  <si>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</si>
  <si>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</si>
  <si>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</si>
  <si>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</si>
  <si>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</si>
  <si>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</si>
  <si>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</si>
  <si>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</si>
  <si>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</si>
  <si>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</si>
  <si>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</si>
  <si>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</si>
  <si>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</si>
  <si>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</si>
  <si>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</si>
  <si>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</si>
  <si>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</si>
  <si>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</si>
  <si>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</si>
  <si>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</si>
  <si>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</si>
  <si>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</si>
  <si>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</si>
  <si>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</si>
  <si>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</si>
  <si>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</si>
  <si>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</si>
  <si>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</si>
  <si>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</si>
  <si>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</si>
  <si>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</si>
  <si>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</si>
  <si>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</si>
  <si>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</si>
  <si>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</si>
  <si>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</si>
  <si>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</si>
  <si>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</si>
  <si>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</si>
  <si>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</si>
  <si>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</si>
  <si>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</si>
  <si>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</si>
  <si>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</si>
  <si>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</si>
  <si>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</si>
  <si>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</si>
  <si>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</si>
  <si>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</si>
  <si>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</si>
  <si>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</si>
  <si>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</si>
  <si>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</si>
  <si>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</si>
  <si>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</si>
  <si>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</si>
  <si>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</si>
  <si>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</si>
  <si>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</si>
  <si>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</si>
  <si>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</si>
  <si>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</si>
  <si>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</si>
  <si>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</si>
  <si>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</si>
  <si>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</si>
  <si>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</si>
  <si>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</si>
  <si>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</si>
  <si>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</si>
  <si>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</si>
  <si>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</si>
  <si>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</si>
  <si>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</si>
  <si>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</si>
  <si>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</si>
  <si>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</si>
  <si>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</si>
  <si>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</si>
  <si>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</si>
  <si>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</si>
  <si>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</si>
  <si>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</si>
  <si>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</si>
  <si>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</si>
  <si>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</si>
  <si>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</si>
  <si>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</si>
  <si>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</si>
  <si>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</si>
  <si>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</si>
  <si>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</si>
  <si>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</si>
  <si>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</si>
  <si>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</si>
  <si>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</si>
  <si>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</si>
  <si>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</si>
  <si>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</si>
  <si>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</si>
  <si>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</si>
  <si>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</si>
  <si>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</si>
  <si>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</si>
  <si>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</si>
  <si>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</si>
  <si>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</si>
  <si>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</si>
  <si>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</si>
  <si>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</si>
  <si>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</si>
  <si>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</si>
  <si>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</si>
  <si>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</si>
  <si>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</si>
  <si>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</si>
  <si>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</si>
  <si>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</si>
  <si>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</si>
  <si>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</si>
  <si>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</si>
  <si>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</si>
  <si>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</si>
  <si>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</si>
  <si>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</si>
  <si>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</si>
  <si>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</si>
  <si>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</si>
  <si>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</si>
  <si>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</si>
  <si>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</si>
  <si>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</si>
  <si>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</si>
  <si>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</si>
  <si>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</si>
  <si>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</si>
  <si>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</si>
  <si>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</si>
  <si>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</si>
  <si>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</si>
  <si>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</si>
  <si>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</si>
  <si>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</si>
  <si>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</si>
  <si>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</si>
  <si>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</si>
  <si>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</si>
  <si>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</si>
  <si>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</si>
  <si>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</si>
  <si>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</si>
  <si>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</si>
  <si>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</si>
  <si>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</si>
  <si>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</si>
  <si>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</si>
  <si>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</si>
  <si>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</si>
  <si>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</si>
  <si>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</si>
  <si>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</si>
  <si>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</si>
  <si>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</si>
  <si>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</si>
  <si>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</si>
  <si>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</si>
  <si>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</si>
  <si>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</si>
  <si>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</si>
  <si>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</si>
  <si>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</si>
  <si>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</si>
  <si>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</si>
  <si>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</si>
  <si>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</si>
  <si>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</si>
  <si>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</si>
  <si>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</si>
  <si>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</si>
  <si>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</si>
  <si>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</si>
  <si>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</si>
  <si>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</si>
  <si>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</si>
  <si>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</si>
  <si>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</si>
  <si>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</si>
  <si>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</si>
  <si>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</si>
  <si>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</si>
  <si>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</si>
  <si>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</si>
  <si>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</si>
  <si>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</si>
  <si>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</si>
  <si>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</si>
  <si>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</si>
  <si>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</si>
  <si>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</si>
  <si>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</si>
  <si>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</si>
  <si>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</si>
  <si>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</si>
  <si>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</si>
  <si>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</si>
  <si>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</si>
  <si>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</si>
  <si>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</si>
  <si>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</si>
  <si>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</si>
  <si>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</si>
  <si>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</si>
  <si>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</si>
  <si>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</si>
  <si>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</si>
  <si>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</si>
  <si>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</si>
  <si>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</si>
  <si>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</si>
  <si>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</si>
  <si>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</si>
  <si>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</si>
  <si>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</si>
  <si>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</si>
  <si>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</si>
  <si>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</si>
  <si>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</si>
  <si>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</si>
  <si>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</si>
  <si>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</si>
  <si>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</si>
  <si>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</si>
  <si>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</si>
  <si>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</si>
  <si>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</si>
  <si>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</si>
  <si>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</si>
  <si>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</si>
  <si>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</si>
  <si>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</si>
  <si>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</si>
  <si>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</si>
  <si>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</si>
  <si>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</si>
  <si>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</si>
  <si>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</si>
  <si>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</si>
  <si>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</si>
  <si>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</si>
  <si>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</si>
  <si>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</si>
  <si>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</si>
  <si>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</si>
  <si>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</si>
  <si>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</si>
  <si>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</si>
  <si>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</si>
  <si>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</si>
  <si>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</si>
  <si>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</si>
  <si>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</si>
  <si>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</si>
  <si>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</si>
  <si>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</si>
  <si>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</si>
  <si>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</si>
  <si>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</si>
  <si>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</si>
  <si>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</si>
  <si>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</si>
  <si>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</si>
  <si>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</si>
  <si>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</si>
  <si>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</si>
  <si>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</si>
  <si>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</si>
  <si>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</si>
  <si>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</si>
  <si>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</si>
  <si>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</si>
  <si>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</si>
  <si>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</si>
  <si>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</si>
  <si>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</si>
  <si>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</si>
  <si>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</si>
  <si>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</si>
  <si>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</si>
  <si>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</si>
  <si>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</si>
  <si>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</si>
  <si>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</si>
  <si>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</si>
  <si>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</si>
  <si>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</si>
  <si>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</si>
  <si>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</si>
  <si>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</si>
  <si>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</si>
  <si>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</si>
  <si>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</si>
  <si>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</si>
  <si>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</si>
  <si>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</si>
  <si>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</si>
  <si>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</si>
  <si>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</si>
  <si>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</si>
  <si>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</si>
  <si>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</si>
  <si>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</si>
  <si>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</si>
  <si>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</si>
  <si>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</si>
  <si>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</si>
  <si>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</si>
  <si>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</si>
  <si>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</si>
  <si>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</si>
  <si>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</si>
  <si>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</si>
  <si>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</si>
  <si>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</si>
  <si>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</si>
  <si>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</si>
  <si>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</si>
  <si>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</si>
  <si>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</si>
  <si>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</si>
  <si>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</si>
  <si>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</si>
  <si>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</si>
  <si>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</si>
  <si>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</si>
  <si>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</si>
  <si>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</si>
  <si>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</si>
  <si>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</si>
  <si>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</si>
  <si>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</si>
  <si>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</si>
  <si>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</si>
  <si>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</si>
  <si>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</si>
  <si>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</si>
  <si>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</si>
  <si>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</si>
  <si>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</si>
  <si>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</si>
  <si>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</si>
  <si>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</si>
  <si>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</si>
  <si>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</si>
  <si>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</si>
  <si>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</si>
  <si>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</si>
  <si>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</si>
  <si>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</si>
  <si>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</si>
  <si>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</si>
  <si>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</si>
  <si>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</si>
  <si>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</si>
  <si>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</si>
  <si>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</si>
  <si>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</si>
  <si>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</si>
  <si>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</si>
  <si>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</si>
  <si>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</si>
  <si>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</si>
  <si>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</si>
  <si>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</si>
  <si>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</si>
  <si>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</si>
  <si>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</si>
  <si>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</si>
  <si>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</si>
  <si>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</si>
  <si>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</si>
  <si>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</si>
  <si>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</si>
  <si>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</si>
  <si>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</si>
  <si>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</si>
  <si>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</si>
  <si>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</si>
  <si>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</si>
  <si>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</si>
  <si>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</si>
  <si>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</si>
  <si>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</si>
  <si>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</si>
  <si>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</si>
  <si>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</si>
  <si>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</si>
  <si>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</si>
  <si>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</si>
  <si>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</si>
  <si>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</si>
  <si>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</si>
  <si>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</si>
  <si>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</si>
  <si>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</si>
  <si>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</si>
  <si>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</si>
  <si>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</si>
  <si>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</si>
  <si>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</si>
  <si>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</si>
  <si>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</si>
  <si>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</si>
  <si>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</si>
  <si>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</si>
  <si>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</si>
  <si>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</si>
  <si>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</si>
  <si>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</si>
  <si>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</si>
  <si>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</si>
  <si>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</si>
  <si>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</si>
  <si>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</si>
  <si>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</si>
  <si>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</si>
  <si>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</si>
  <si>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</si>
  <si>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</si>
  <si>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</si>
  <si>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</si>
  <si>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</si>
  <si>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</si>
  <si>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</si>
  <si>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</si>
  <si>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</si>
  <si>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</si>
  <si>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</si>
  <si>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</si>
  <si>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</si>
  <si>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</si>
  <si>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</si>
  <si>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</si>
  <si>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</si>
  <si>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</si>
  <si>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</si>
  <si>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</si>
  <si>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</si>
  <si>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</si>
  <si>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</si>
  <si>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</si>
  <si>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</si>
  <si>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</si>
  <si>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</si>
  <si>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</si>
  <si>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</si>
  <si>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</si>
  <si>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</si>
  <si>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</si>
  <si>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</si>
  <si>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</si>
  <si>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</si>
  <si>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</si>
  <si>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</si>
  <si>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</si>
  <si>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</si>
  <si>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</si>
  <si>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</si>
  <si>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</si>
  <si>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</si>
  <si>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</si>
  <si>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</si>
  <si>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</si>
  <si>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</si>
  <si>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</si>
  <si>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</si>
  <si>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</si>
  <si>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</si>
  <si>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</si>
  <si>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</si>
  <si>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</si>
  <si>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</si>
  <si>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</si>
  <si>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</si>
  <si>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</si>
  <si>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</si>
  <si>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</si>
  <si>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</si>
  <si>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</si>
  <si>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</si>
  <si>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</si>
  <si>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</si>
  <si>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</si>
  <si>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</si>
  <si>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</si>
  <si>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</si>
  <si>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</si>
  <si>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</si>
  <si>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</si>
  <si>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</si>
  <si>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</si>
  <si>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</si>
  <si>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</si>
  <si>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</si>
  <si>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</si>
  <si>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</si>
  <si>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</si>
  <si>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</si>
  <si>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</si>
  <si>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</si>
  <si>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</si>
  <si>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</si>
  <si>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</si>
  <si>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</si>
  <si>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</si>
  <si>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</si>
  <si>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</si>
  <si>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</si>
  <si>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</si>
  <si>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</si>
  <si>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</si>
  <si>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</si>
  <si>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</si>
  <si>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</si>
  <si>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</si>
  <si>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</si>
  <si>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</si>
  <si>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</si>
  <si>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</si>
  <si>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</si>
  <si>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</si>
  <si>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</si>
  <si>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</si>
  <si>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</si>
  <si>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</si>
  <si>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</si>
  <si>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</si>
  <si>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</si>
  <si>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</si>
  <si>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</si>
  <si>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</si>
  <si>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</si>
  <si>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</si>
  <si>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</si>
  <si>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</si>
  <si>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</si>
  <si>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</si>
  <si>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</si>
  <si>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</si>
  <si>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</si>
  <si>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</si>
  <si>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</si>
  <si>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</si>
  <si>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</si>
  <si>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</si>
  <si>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</si>
  <si>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</si>
  <si>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</si>
  <si>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</si>
  <si>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</si>
  <si>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</si>
  <si>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</si>
  <si>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</si>
  <si>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</si>
  <si>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</si>
  <si>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</si>
  <si>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</si>
  <si>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</si>
  <si>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</si>
  <si>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</si>
  <si>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</si>
  <si>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</si>
  <si>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</si>
  <si>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</si>
  <si>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</si>
  <si>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</si>
  <si>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</si>
  <si>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</si>
  <si>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</si>
  <si>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</si>
  <si>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</si>
  <si>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</si>
  <si>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</si>
  <si>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</si>
  <si>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</si>
  <si>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</si>
  <si>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</si>
  <si>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</si>
  <si>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</si>
  <si>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</si>
  <si>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</si>
  <si>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</si>
  <si>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</si>
  <si>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</si>
  <si>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</si>
  <si>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</si>
  <si>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</si>
  <si>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</si>
  <si>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</si>
  <si>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</si>
  <si>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</si>
  <si>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</si>
  <si>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</si>
  <si>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</si>
  <si>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</si>
  <si>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</si>
  <si>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</si>
  <si>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</si>
  <si>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</si>
  <si>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</si>
  <si>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</si>
  <si>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</si>
  <si>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</si>
  <si>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</si>
  <si>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</si>
  <si>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</si>
  <si>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</si>
  <si>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</si>
  <si>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</si>
  <si>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</si>
  <si>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</si>
  <si>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</si>
  <si>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</si>
  <si>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</si>
  <si>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</si>
  <si>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</si>
  <si>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</si>
  <si>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</si>
  <si>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</si>
  <si>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</si>
  <si>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</si>
  <si>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</si>
  <si>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</si>
  <si>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</si>
  <si>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</si>
  <si>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</si>
  <si>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</si>
  <si>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</si>
  <si>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</si>
  <si>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</si>
  <si>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</si>
  <si>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</si>
  <si>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</si>
  <si>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</si>
  <si>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</si>
  <si>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</si>
  <si>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</si>
  <si>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</si>
  <si>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</si>
  <si>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</si>
  <si>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</si>
  <si>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</si>
  <si>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</si>
  <si>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</si>
  <si>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</si>
  <si>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</si>
  <si>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</si>
  <si>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</si>
  <si>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</si>
  <si>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</si>
  <si>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</si>
  <si>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</si>
  <si>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</si>
  <si>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</si>
  <si>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</si>
  <si>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</si>
  <si>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</si>
  <si>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</si>
  <si>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</si>
  <si>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</si>
  <si>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</si>
  <si>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</si>
  <si>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</si>
  <si>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</si>
  <si>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</si>
  <si>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</si>
  <si>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</si>
  <si>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</si>
  <si>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</si>
  <si>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</si>
  <si>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</si>
  <si>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</si>
  <si>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</si>
  <si>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</si>
  <si>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</si>
  <si>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</si>
  <si>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</si>
  <si>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</si>
  <si>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</si>
  <si>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</si>
  <si>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</si>
  <si>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</si>
  <si>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</si>
  <si>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</si>
  <si>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</si>
  <si>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</si>
  <si>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</si>
  <si>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</si>
  <si>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</si>
  <si>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</si>
  <si>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</si>
  <si>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</si>
  <si>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</si>
  <si>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</si>
  <si>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</si>
  <si>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</si>
  <si>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</si>
  <si>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</si>
  <si>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</si>
  <si>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</si>
  <si>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</si>
  <si>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</si>
  <si>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</si>
  <si>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</si>
  <si>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</si>
  <si>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</si>
  <si>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</si>
  <si>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</si>
  <si>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</si>
  <si>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</si>
  <si>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</si>
  <si>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</si>
  <si>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</si>
  <si>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</si>
  <si>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</si>
  <si>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</si>
  <si>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</si>
  <si>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</si>
  <si>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</si>
  <si>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</si>
  <si>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</si>
  <si>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</si>
  <si>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</si>
  <si>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</si>
  <si>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</si>
  <si>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</si>
  <si>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</si>
  <si>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</si>
  <si>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</si>
  <si>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</si>
  <si>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</si>
  <si>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</si>
  <si>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</si>
  <si>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</si>
  <si>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</si>
  <si>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</si>
  <si>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</si>
  <si>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</si>
  <si>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</si>
  <si>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</si>
  <si>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</si>
  <si>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</si>
  <si>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</si>
  <si>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</si>
  <si>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</si>
  <si>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</si>
  <si>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</si>
  <si>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</si>
  <si>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</si>
  <si>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</si>
  <si>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</si>
  <si>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</si>
  <si>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</si>
  <si>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</si>
  <si>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</si>
  <si>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</si>
  <si>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</si>
  <si>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</si>
  <si>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</si>
  <si>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</si>
  <si>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</si>
  <si>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</si>
  <si>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</si>
  <si>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</si>
  <si>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</si>
  <si>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</si>
  <si>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</si>
  <si>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</si>
  <si>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</si>
  <si>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</si>
  <si>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</si>
  <si>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</si>
  <si>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</si>
  <si>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</si>
  <si>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</si>
  <si>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</si>
  <si>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</si>
  <si>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</si>
  <si>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</si>
  <si>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</si>
  <si>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</si>
  <si>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</si>
  <si>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</si>
  <si>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</si>
  <si>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</si>
  <si>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</si>
  <si>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</si>
  <si>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</si>
  <si>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</si>
  <si>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</si>
  <si>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</si>
  <si>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</si>
  <si>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</si>
  <si>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</si>
  <si>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</si>
  <si>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</si>
  <si>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</si>
  <si>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</si>
  <si>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</si>
  <si>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</si>
  <si>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</si>
  <si>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</si>
  <si>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</si>
  <si>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</si>
  <si>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</si>
  <si>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</si>
  <si>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</si>
  <si>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</si>
  <si>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</si>
  <si>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</si>
  <si>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</si>
  <si>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</si>
  <si>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</si>
  <si>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</si>
  <si>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</si>
  <si>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</si>
  <si>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</si>
  <si>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</si>
  <si>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</si>
  <si>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</si>
  <si>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</si>
  <si>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</si>
  <si>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</si>
  <si>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</si>
  <si>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</si>
  <si>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</si>
  <si>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</si>
  <si>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</si>
  <si>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</si>
  <si>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</si>
  <si>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</si>
  <si>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</si>
  <si>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</si>
  <si>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</si>
  <si>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</si>
  <si>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</si>
  <si>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</si>
  <si>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</si>
  <si>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</si>
  <si>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</si>
  <si>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</si>
  <si>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</si>
  <si>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</si>
  <si>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</si>
  <si>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</si>
  <si>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</si>
  <si>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</si>
  <si>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</si>
  <si>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</si>
  <si>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</si>
  <si>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</si>
  <si>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</si>
  <si>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</si>
  <si>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</si>
  <si>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</si>
  <si>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</si>
  <si>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</si>
  <si>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</si>
  <si>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</si>
  <si>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</si>
  <si>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</si>
  <si>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</si>
  <si>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</si>
  <si>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</si>
  <si>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</si>
  <si>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</si>
  <si>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</si>
  <si>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</si>
  <si>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</si>
  <si>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</si>
  <si>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</si>
  <si>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</si>
  <si>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</si>
  <si>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</si>
  <si>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</si>
  <si>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</si>
  <si>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</si>
  <si>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</si>
  <si>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</si>
  <si>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</si>
  <si>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</si>
  <si>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</si>
  <si>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</si>
  <si>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</si>
  <si>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</si>
  <si>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</si>
  <si>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</si>
  <si>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</si>
  <si>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</si>
  <si>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</si>
  <si>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</si>
  <si>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</si>
  <si>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</si>
  <si>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</si>
  <si>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</si>
  <si>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</si>
  <si>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</si>
  <si>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</si>
  <si>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</si>
  <si>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</si>
  <si>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</si>
  <si>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</si>
  <si>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</si>
  <si>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</si>
  <si>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</si>
  <si>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</si>
  <si>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</si>
  <si>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</si>
  <si>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</si>
  <si>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</si>
  <si>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</si>
  <si>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</si>
  <si>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</si>
  <si>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</si>
  <si>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</si>
  <si>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</si>
  <si>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</si>
  <si>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</si>
  <si>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</si>
  <si>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</si>
  <si>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</si>
  <si>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</si>
  <si>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</si>
  <si>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</si>
  <si>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</si>
  <si>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</si>
  <si>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</si>
  <si>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</si>
  <si>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</si>
  <si>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</si>
  <si>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</si>
  <si>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</si>
  <si>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</si>
  <si>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</si>
  <si>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</si>
  <si>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</si>
  <si>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</si>
  <si>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</si>
  <si>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</si>
  <si>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</si>
  <si>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</si>
  <si>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</si>
  <si>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</si>
  <si>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</si>
  <si>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</si>
  <si>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</si>
  <si>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</si>
  <si>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</si>
  <si>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</si>
  <si>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</si>
  <si>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</si>
  <si>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</si>
  <si>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</si>
  <si>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</si>
  <si>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</si>
  <si>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</si>
  <si>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</si>
  <si>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</si>
  <si>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</si>
  <si>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</si>
  <si>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</si>
  <si>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</si>
  <si>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</si>
  <si>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</si>
  <si>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</si>
  <si>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</si>
  <si>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</si>
  <si>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</si>
  <si>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</si>
  <si>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</si>
  <si>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</si>
  <si>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</si>
  <si>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</si>
  <si>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</si>
  <si>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</si>
  <si>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</si>
  <si>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</si>
  <si>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</si>
  <si>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</si>
  <si>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</si>
  <si>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</si>
  <si>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</si>
  <si>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</si>
  <si>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</si>
  <si>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</si>
  <si>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</si>
  <si>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</si>
  <si>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</si>
  <si>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</si>
  <si>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</si>
  <si>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</si>
  <si>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</si>
  <si>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</si>
  <si>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</si>
  <si>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</si>
  <si>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</si>
  <si>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</si>
  <si>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</si>
  <si>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</si>
  <si>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</si>
  <si>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</si>
  <si>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</si>
  <si>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</si>
  <si>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</si>
  <si>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</si>
  <si>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</si>
  <si>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</si>
  <si>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</si>
  <si>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</si>
  <si>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</si>
  <si>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</si>
  <si>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</si>
  <si>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</si>
  <si>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</si>
  <si>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</si>
  <si>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</si>
  <si>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</si>
  <si>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</si>
  <si>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</si>
  <si>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</si>
  <si>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</si>
  <si>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</si>
  <si>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</si>
  <si>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</si>
  <si>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</si>
  <si>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</si>
  <si>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</si>
  <si>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</si>
  <si>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</si>
  <si>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</si>
  <si>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</si>
  <si>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</si>
  <si>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</si>
  <si>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</si>
  <si>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</si>
  <si>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</si>
  <si>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</si>
  <si>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</si>
  <si>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</si>
  <si>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</si>
  <si>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</si>
  <si>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</si>
  <si>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</si>
  <si>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</si>
  <si>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</si>
  <si>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</si>
  <si>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</si>
  <si>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</si>
  <si>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</si>
  <si>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</si>
  <si>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</si>
  <si>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</si>
  <si>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</si>
  <si>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</si>
  <si>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</si>
  <si>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</si>
  <si>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</si>
  <si>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</si>
  <si>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</si>
  <si>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</si>
  <si>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</si>
  <si>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</si>
  <si>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</si>
  <si>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</si>
  <si>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</si>
  <si>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</si>
  <si>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</si>
  <si>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</si>
  <si>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</si>
  <si>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</si>
  <si>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</si>
  <si>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</si>
  <si>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</si>
  <si>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</si>
  <si>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</si>
  <si>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</si>
  <si>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</si>
  <si>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</si>
  <si>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</si>
  <si>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</si>
  <si>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</si>
  <si>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</si>
  <si>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</si>
  <si>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</si>
  <si>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</si>
  <si>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</si>
  <si>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</si>
  <si>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</si>
  <si>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</si>
  <si>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</si>
  <si>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</si>
  <si>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</si>
  <si>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</si>
  <si>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</si>
  <si>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</si>
  <si>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</si>
  <si>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</si>
  <si>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</si>
  <si>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</si>
  <si>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</si>
  <si>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</si>
  <si>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</si>
  <si>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</si>
  <si>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</si>
  <si>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</si>
  <si>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</si>
  <si>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</si>
  <si>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</si>
  <si>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</si>
  <si>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</si>
  <si>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</si>
  <si>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</si>
  <si>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</si>
  <si>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</si>
  <si>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</si>
  <si>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</si>
  <si>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</si>
  <si>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</si>
  <si>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</si>
  <si>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</si>
  <si>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</si>
  <si>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</si>
  <si>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</si>
  <si>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</si>
  <si>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</si>
  <si>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</si>
  <si>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</si>
  <si>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</si>
  <si>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</si>
  <si>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</si>
  <si>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</si>
  <si>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</si>
  <si>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</si>
  <si>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</si>
  <si>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</si>
  <si>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</si>
  <si>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</si>
  <si>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</si>
  <si>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</si>
  <si>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</si>
  <si>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</si>
  <si>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</si>
  <si>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</si>
  <si>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</si>
  <si>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</si>
  <si>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</si>
  <si>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</si>
  <si>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</si>
  <si>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</si>
  <si>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</si>
  <si>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</si>
  <si>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</si>
  <si>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</si>
  <si>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</si>
  <si>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</si>
  <si>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</si>
  <si>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</si>
  <si>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</si>
  <si>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</si>
  <si>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</si>
  <si>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</si>
  <si>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</si>
  <si>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</si>
  <si>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</si>
  <si>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</si>
  <si>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</si>
  <si>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</si>
  <si>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</si>
  <si>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</si>
  <si>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</si>
  <si>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</si>
  <si>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</si>
  <si>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</si>
  <si>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</si>
  <si>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</si>
  <si>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</si>
  <si>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</si>
  <si>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</si>
  <si>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</si>
  <si>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</si>
  <si>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</si>
  <si>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</si>
  <si>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</si>
  <si>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</si>
  <si>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</si>
  <si>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</si>
  <si>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</si>
  <si>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</si>
  <si>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</si>
  <si>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</si>
  <si>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</si>
  <si>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</si>
  <si>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</si>
  <si>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</si>
  <si>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</si>
  <si>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</si>
  <si>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</si>
  <si>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</si>
  <si>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</si>
  <si>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</si>
  <si>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</si>
  <si>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</si>
  <si>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</si>
  <si>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</si>
  <si>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</si>
  <si>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</si>
  <si>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</si>
  <si>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</si>
  <si>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</si>
  <si>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</si>
  <si>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</si>
  <si>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</si>
  <si>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</si>
  <si>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</si>
  <si>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</si>
  <si>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</si>
  <si>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</si>
  <si>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</si>
  <si>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</si>
  <si>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</si>
  <si>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</si>
  <si>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</si>
  <si>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</si>
  <si>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</si>
  <si>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</si>
  <si>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</si>
  <si>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</si>
  <si>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</si>
  <si>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</si>
  <si>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</si>
  <si>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</si>
  <si>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</si>
  <si>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</si>
  <si>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</si>
  <si>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</si>
  <si>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</si>
  <si>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</si>
  <si>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</si>
  <si>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</si>
  <si>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</si>
  <si>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</si>
  <si>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</si>
  <si>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</si>
  <si>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</si>
  <si>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</si>
  <si>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</si>
  <si>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</si>
  <si>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</si>
  <si>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</si>
  <si>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</si>
  <si>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</si>
  <si>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</si>
  <si>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</si>
  <si>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</si>
  <si>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</si>
  <si>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</si>
  <si>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</si>
  <si>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</si>
  <si>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</si>
  <si>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</si>
  <si>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</si>
  <si>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</si>
  <si>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</si>
  <si>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</si>
  <si>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</si>
  <si>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</si>
  <si>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</si>
  <si>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</si>
  <si>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</si>
  <si>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</si>
  <si>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</si>
  <si>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</si>
  <si>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</si>
  <si>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</si>
  <si>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</si>
  <si>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</si>
  <si>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</si>
  <si>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</si>
  <si>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</si>
  <si>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</si>
  <si>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</si>
  <si>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</si>
  <si>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</si>
  <si>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</si>
  <si>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</si>
  <si>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</si>
  <si>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</si>
  <si>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</si>
  <si>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</si>
  <si>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</si>
  <si>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</si>
  <si>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</si>
  <si>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</si>
  <si>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</si>
  <si>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</si>
  <si>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</si>
  <si>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</si>
  <si>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</si>
  <si>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</si>
  <si>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</si>
  <si>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</si>
  <si>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</si>
  <si>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</si>
  <si>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</si>
  <si>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</si>
  <si>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</si>
  <si>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</si>
  <si>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</si>
  <si>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</si>
  <si>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</si>
  <si>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</si>
  <si>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</si>
  <si>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</si>
  <si>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</si>
  <si>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</si>
  <si>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</si>
  <si>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</si>
  <si>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</si>
  <si>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</si>
  <si>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</si>
  <si>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</si>
  <si>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</si>
  <si>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</si>
  <si>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</si>
  <si>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</si>
  <si>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</si>
  <si>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</si>
  <si>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</si>
  <si>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</si>
  <si>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</si>
  <si>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</si>
  <si>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</si>
  <si>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</si>
  <si>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</si>
  <si>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</si>
  <si>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</si>
  <si>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</si>
  <si>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</si>
  <si>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</si>
  <si>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</si>
  <si>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</si>
  <si>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</si>
  <si>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</si>
  <si>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</si>
  <si>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</si>
  <si>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</si>
  <si>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</si>
  <si>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</si>
  <si>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</si>
  <si>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</si>
  <si>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</si>
  <si>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</si>
  <si>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</si>
  <si>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</si>
  <si>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</si>
  <si>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</si>
  <si>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</si>
  <si>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</si>
  <si>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</si>
  <si>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</si>
  <si>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</si>
  <si>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</si>
  <si>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</si>
  <si>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</si>
  <si>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</si>
  <si>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</si>
  <si>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</si>
  <si>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</si>
  <si>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</si>
  <si>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</si>
  <si>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</si>
  <si>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</si>
  <si>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</si>
  <si>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</si>
  <si>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</si>
  <si>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</si>
  <si>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</si>
  <si>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</si>
  <si>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</si>
  <si>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</si>
  <si>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</si>
  <si>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</si>
  <si>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</si>
  <si>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</si>
  <si>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</si>
  <si>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</si>
  <si>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</si>
  <si>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</si>
  <si>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</si>
  <si>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</si>
  <si>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</si>
  <si>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</si>
  <si>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</si>
  <si>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</si>
  <si>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</si>
  <si>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</si>
  <si>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</si>
  <si>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</si>
  <si>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</si>
  <si>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</si>
  <si>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</si>
  <si>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</si>
  <si>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</si>
  <si>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</si>
  <si>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</si>
  <si>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</si>
  <si>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</si>
  <si>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</si>
  <si>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</si>
  <si>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</si>
  <si>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</si>
  <si>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</si>
  <si>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</si>
  <si>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</si>
  <si>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</si>
  <si>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</si>
  <si>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</si>
  <si>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</si>
  <si>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</si>
  <si>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</si>
  <si>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</si>
  <si>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</si>
  <si>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</si>
  <si>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</si>
  <si>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</si>
  <si>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</si>
  <si>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</si>
  <si>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</si>
  <si>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</si>
  <si>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</si>
  <si>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</si>
  <si>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</si>
  <si>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</si>
  <si>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</si>
  <si>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</si>
  <si>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</si>
  <si>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</si>
  <si>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</si>
  <si>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</si>
  <si>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</si>
  <si>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</si>
  <si>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</si>
  <si>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</si>
  <si>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</si>
  <si>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</si>
  <si>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</si>
  <si>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Roel Westerveld</t>
  </si>
  <si>
    <t>Mbappe</t>
  </si>
  <si>
    <t>Kane</t>
  </si>
  <si>
    <t>Ronaldo</t>
  </si>
  <si>
    <t>Yamal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</si>
</sst>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29" zoomScaleNormal="100" workbookViewId="0">
      <selection activeCell="AA158" sqref="AA158"/>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2</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5</v>
      </c>
      <c r="AS6" s="36">
        <f t="shared" ca="1" si="15"/>
        <v>2</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2</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2</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1</v>
      </c>
      <c r="BK7" s="16">
        <f t="shared" ca="1" si="21"/>
        <v>6</v>
      </c>
      <c r="BL7" s="16">
        <f t="shared" ref="BL7:BL53" ca="1" si="42">+BJ7-BK7</f>
        <v>-5</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4</v>
      </c>
      <c r="AS8" s="39">
        <f t="shared" ca="1" si="15"/>
        <v>4</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4</v>
      </c>
      <c r="BK8" s="16">
        <f t="shared" ca="1" si="21"/>
        <v>4</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1</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1</v>
      </c>
      <c r="AS9" s="47">
        <f t="shared" ca="1" si="15"/>
        <v>6</v>
      </c>
      <c r="AT9" s="48">
        <f t="shared" ca="1" si="15"/>
        <v>-5</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2</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4</v>
      </c>
      <c r="BK10" s="16">
        <f t="shared" ca="1" si="21"/>
        <v>0</v>
      </c>
      <c r="BL10" s="16">
        <f t="shared" ca="1" si="42"/>
        <v>4</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0</v>
      </c>
      <c r="CB10" s="16">
        <f t="shared" ca="1" si="28"/>
        <v>0</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0</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0</v>
      </c>
      <c r="CP10" s="16">
        <f t="shared" ca="1" si="34"/>
        <v>0</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0</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4</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2</v>
      </c>
      <c r="BK11" s="16">
        <f t="shared" ca="1" si="21"/>
        <v>4</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2</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7</v>
      </c>
      <c r="BL12" s="16">
        <f t="shared" ca="1" si="42"/>
        <v>-7</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5</v>
      </c>
      <c r="BK13" s="16">
        <f t="shared" ca="1" si="21"/>
        <v>0</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0</v>
      </c>
      <c r="CB13" s="16">
        <f t="shared" ca="1" si="28"/>
        <v>0</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0</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0</v>
      </c>
      <c r="CP13" s="16">
        <f t="shared" ca="1" si="34"/>
        <v>0</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0</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5</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0</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7</v>
      </c>
      <c r="BK14" s="16">
        <f t="shared" ca="1" si="21"/>
        <v>2</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4</v>
      </c>
      <c r="AS15" s="39">
        <f t="shared" ca="1" si="69"/>
        <v>0</v>
      </c>
      <c r="AT15" s="74">
        <f t="shared" ca="1" si="69"/>
        <v>4</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6</v>
      </c>
      <c r="BK15" s="16">
        <f t="shared" ca="1" si="21"/>
        <v>3</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8">
        <f t="array" aca="1" ref="AB16" ca="1">Ver_flag_local</f>
        <v>#VALUE!</v>
      </c>
      <c r="AC16" s="50">
        <v>0</v>
      </c>
      <c r="AD16" s="51">
        <v>0</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2</v>
      </c>
      <c r="AS16" s="39">
        <f t="shared" ca="1" si="69"/>
        <v>4</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8</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7</v>
      </c>
      <c r="AT17" s="79">
        <f t="shared" ca="1" si="69"/>
        <v>-7</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5</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3</v>
      </c>
      <c r="BL18" s="16">
        <f t="shared" ca="1" si="42"/>
        <v>2</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1</v>
      </c>
      <c r="CB18" s="16">
        <f t="shared" ca="1" si="28"/>
        <v>1</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1</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1</v>
      </c>
      <c r="CP18" s="16">
        <f t="shared" ca="1" si="34"/>
        <v>1</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1</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2</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3</v>
      </c>
      <c r="BK19" s="16">
        <f t="shared" ca="1" si="21"/>
        <v>5</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-2</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United States</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2</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5</v>
      </c>
      <c r="BL20" s="16">
        <f t="shared" ca="1" si="42"/>
        <v>-3</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1</v>
      </c>
      <c r="CB20" s="16">
        <f t="shared" ca="1" si="28"/>
        <v>1</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1</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1</v>
      </c>
      <c r="CP20" s="16">
        <f t="shared" ca="1" si="34"/>
        <v>1</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1</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-3</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1</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5</v>
      </c>
      <c r="BK21" s="16">
        <f t="shared" ca="1" si="21"/>
        <v>2</v>
      </c>
      <c r="BL21" s="16">
        <f t="shared" ca="1" si="42"/>
        <v>3</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1</v>
      </c>
      <c r="CB21" s="16">
        <f t="shared" ca="1" si="28"/>
        <v>1</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1</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1</v>
      </c>
      <c r="CP21" s="16">
        <f t="shared" ca="1" si="34"/>
        <v>1</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1</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3</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7</v>
      </c>
      <c r="AS22" s="36">
        <f t="shared" ca="1" si="87"/>
        <v>2</v>
      </c>
      <c r="AT22" s="41">
        <f t="shared" ca="1" si="87"/>
        <v>5</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6</v>
      </c>
      <c r="AS23" s="39">
        <f t="shared" ca="1" si="87"/>
        <v>3</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0</v>
      </c>
      <c r="BK23" s="16">
        <f t="shared" ca="1" si="21"/>
        <v>9</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5</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3</v>
      </c>
      <c r="BK24" s="16">
        <f t="shared" ca="1" si="21"/>
        <v>3</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8</v>
      </c>
      <c r="AT25" s="48">
        <f t="shared" ca="1" si="87"/>
        <v>-7</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2</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2</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P.1 (2)</v>
      </c>
      <c r="F28" s="16" t="str">
        <f t="shared" ref="F28:F33" ca="1" si="93">IF(D28="Pendiente","-",INDEX($BT$6:$BT$53,MATCH($AF28,$BD$6:$BD$53,0)))</f>
        <v>P.3 (2)</v>
      </c>
      <c r="G28" s="16"/>
      <c r="H28" s="16" t="str">
        <f t="shared" ref="H28:H33" ca="1" si="94">IF(D28="Pendiente","-",INDEX($BZ$6:$BZ$53,MATCH($AA28,$BD$6:$BD$53,0)))</f>
        <v>P.1 (2)</v>
      </c>
      <c r="I28" s="16" t="str">
        <f t="shared" ref="I28:I33" ca="1" si="95">IF(D28="Pendiente","-",INDEX($BZ$6:$BZ$53,MATCH($AF28,$BD$6:$BD$53,0)))</f>
        <v>P.3 (2)</v>
      </c>
      <c r="J28" s="16"/>
      <c r="K28" s="16" t="str">
        <f t="shared" ref="K28:K33" ca="1" si="96">IF(D28="Pendiente","-",INDEX($CE$6:$CE$53,MATCH($AA28,$BD$6:$BD$53,0)))</f>
        <v>P.1 (2)</v>
      </c>
      <c r="L28" s="16" t="str">
        <f t="shared" ref="L28:L33" ca="1" si="97">IF(D28="Pendiente","-",INDEX($CE$6:$CE$53,MATCH($AF28,$BD$6:$BD$53,0)))</f>
        <v>P.3 (2)</v>
      </c>
      <c r="M28" s="16"/>
      <c r="N28" s="16" t="str">
        <f t="shared" ref="N28:N33" ca="1" si="98">IF(D28="Pendiente","-",INDEX($CH$6:$CH$53,MATCH($AA28,$BD$6:$BD$53,0)))</f>
        <v>P.1 (2)</v>
      </c>
      <c r="O28" s="16" t="str">
        <f t="shared" ref="O28:O33" ca="1" si="99">IF(D28="Pendiente","-",INDEX($CH$6:$CH$53,MATCH($AF28,$BD$6:$BD$53,0)))</f>
        <v>P.3 (2)</v>
      </c>
      <c r="P28" s="16"/>
      <c r="Q28" s="16" t="str">
        <f t="shared" ref="Q28:Q33" ca="1" si="100">IF(D28="Pendiente","-",INDEX($CN$6:$CN$53,MATCH($AA28,$BD$6:$BD$53,0)))</f>
        <v>P.1 (2)</v>
      </c>
      <c r="R28" s="16" t="str">
        <f t="shared" ref="R28:R33" ca="1" si="101">IF(D28="Pendiente","-",INDEX($CN$6:$CN$53,MATCH($AF28,$BD$6:$BD$53,0)))</f>
        <v>P.3 (2)</v>
      </c>
      <c r="S28" s="16"/>
      <c r="T28" s="16" t="str">
        <f t="shared" ref="T28:T33" ca="1" si="102">IF(D28="Pendiente","-",INDEX($CS$6:$CS$53,MATCH($AA28,$BD$6:$BD$53,0)))</f>
        <v>P.1 (2)</v>
      </c>
      <c r="U28" s="16" t="str">
        <f t="shared" ref="U28:U33" ca="1" si="103">IF(D28="Pendiente","-",INDEX($CS$6:$CS$53,MATCH($AF28,$BD$6:$BD$53,0)))</f>
        <v>P.3 (2)</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3</v>
      </c>
      <c r="BK28" s="16">
        <f t="shared" ca="1" si="21"/>
        <v>3</v>
      </c>
      <c r="BL28" s="16">
        <f t="shared" ca="1" si="42"/>
        <v>0</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0</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P.3 (2)</v>
      </c>
      <c r="F29" s="16" t="str">
        <f t="shared" ca="1" si="93"/>
        <v>P.1 (2)</v>
      </c>
      <c r="G29" s="16"/>
      <c r="H29" s="16" t="str">
        <f t="shared" ca="1" si="94"/>
        <v>P.3 (2)</v>
      </c>
      <c r="I29" s="16" t="str">
        <f t="shared" ca="1" si="95"/>
        <v>P.1 (2)</v>
      </c>
      <c r="J29" s="16"/>
      <c r="K29" s="16" t="str">
        <f t="shared" ca="1" si="96"/>
        <v>P.3 (2)</v>
      </c>
      <c r="L29" s="16" t="str">
        <f t="shared" ca="1" si="97"/>
        <v>P.1 (2)</v>
      </c>
      <c r="M29" s="16"/>
      <c r="N29" s="16" t="str">
        <f t="shared" ca="1" si="98"/>
        <v>P.3 (2)</v>
      </c>
      <c r="O29" s="16" t="str">
        <f t="shared" ca="1" si="99"/>
        <v>P.1 (2)</v>
      </c>
      <c r="P29" s="16"/>
      <c r="Q29" s="16" t="str">
        <f t="shared" ca="1" si="100"/>
        <v>P.3 (2)</v>
      </c>
      <c r="R29" s="16" t="str">
        <f t="shared" ca="1" si="101"/>
        <v>P.1 (2)</v>
      </c>
      <c r="S29" s="16"/>
      <c r="T29" s="16" t="str">
        <f t="shared" ca="1" si="102"/>
        <v>P.3 (2)</v>
      </c>
      <c r="U29" s="16" t="str">
        <f t="shared" ca="1" si="103"/>
        <v>P.1 (2)</v>
      </c>
      <c r="V29" s="17"/>
      <c r="W29" s="643"/>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5</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P.1 (2)</v>
      </c>
      <c r="F30" s="16" t="str">
        <f t="shared" ca="1" si="93"/>
        <v>P.3 (2)</v>
      </c>
      <c r="G30" s="16"/>
      <c r="H30" s="16" t="str">
        <f t="shared" ca="1" si="94"/>
        <v>P.1 (2)</v>
      </c>
      <c r="I30" s="16" t="str">
        <f t="shared" ca="1" si="95"/>
        <v>P.3 (2)</v>
      </c>
      <c r="J30" s="16"/>
      <c r="K30" s="16" t="str">
        <f t="shared" ca="1" si="96"/>
        <v>P.1 (2)</v>
      </c>
      <c r="L30" s="16" t="str">
        <f t="shared" ca="1" si="97"/>
        <v>P.3 (2)</v>
      </c>
      <c r="M30" s="16"/>
      <c r="N30" s="16" t="str">
        <f t="shared" ca="1" si="98"/>
        <v>P.1 (2)</v>
      </c>
      <c r="O30" s="16" t="str">
        <f t="shared" ca="1" si="99"/>
        <v>P.3 (2)</v>
      </c>
      <c r="P30" s="16"/>
      <c r="Q30" s="16" t="str">
        <f t="shared" ca="1" si="100"/>
        <v>P.1 (2)</v>
      </c>
      <c r="R30" s="16" t="str">
        <f t="shared" ca="1" si="101"/>
        <v>P.3 (2)</v>
      </c>
      <c r="S30" s="16"/>
      <c r="T30" s="16" t="str">
        <f t="shared" ca="1" si="102"/>
        <v>P.1 (2)</v>
      </c>
      <c r="U30" s="16" t="str">
        <f t="shared" ca="1" si="103"/>
        <v>P.3 (2)</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8</v>
      </c>
      <c r="BK30" s="16">
        <f t="shared" ca="1" si="21"/>
        <v>2</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P.1 (2)</v>
      </c>
      <c r="F31" s="16" t="str">
        <f t="shared" ca="1" si="93"/>
        <v>P.3 (2)</v>
      </c>
      <c r="G31" s="16"/>
      <c r="H31" s="16" t="str">
        <f t="shared" ca="1" si="94"/>
        <v>P.1 (2)</v>
      </c>
      <c r="I31" s="16" t="str">
        <f t="shared" ca="1" si="95"/>
        <v>P.3 (2)</v>
      </c>
      <c r="J31" s="16"/>
      <c r="K31" s="16" t="str">
        <f t="shared" ca="1" si="96"/>
        <v>P.1 (2)</v>
      </c>
      <c r="L31" s="16" t="str">
        <f t="shared" ca="1" si="97"/>
        <v>P.3 (2)</v>
      </c>
      <c r="M31" s="16"/>
      <c r="N31" s="16" t="str">
        <f t="shared" ca="1" si="98"/>
        <v>P.1 (2)</v>
      </c>
      <c r="O31" s="16" t="str">
        <f t="shared" ca="1" si="99"/>
        <v>P.3 (2)</v>
      </c>
      <c r="P31" s="16"/>
      <c r="Q31" s="16" t="str">
        <f t="shared" ca="1" si="100"/>
        <v>P.1 (2)</v>
      </c>
      <c r="R31" s="16" t="str">
        <f t="shared" ca="1" si="101"/>
        <v>P.3 (2)</v>
      </c>
      <c r="S31" s="16"/>
      <c r="T31" s="16" t="str">
        <f t="shared" ca="1" si="102"/>
        <v>P.1 (2)</v>
      </c>
      <c r="U31" s="16" t="str">
        <f t="shared" ca="1" si="103"/>
        <v>P.3 (2)</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7</v>
      </c>
      <c r="AN31" s="39">
        <f t="shared" ca="1" si="107"/>
        <v>3</v>
      </c>
      <c r="AO31" s="39">
        <f t="shared" ca="1" si="107"/>
        <v>2</v>
      </c>
      <c r="AP31" s="39">
        <f t="shared" ca="1" si="107"/>
        <v>1</v>
      </c>
      <c r="AQ31" s="39">
        <f t="shared" ca="1" si="107"/>
        <v>0</v>
      </c>
      <c r="AR31" s="39">
        <f t="shared" ca="1" si="107"/>
        <v>5</v>
      </c>
      <c r="AS31" s="39">
        <f t="shared" ca="1" si="107"/>
        <v>3</v>
      </c>
      <c r="AT31" s="43">
        <f t="shared" ca="1" si="107"/>
        <v>2</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4</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P.2 (2)</v>
      </c>
      <c r="CZ31" s="16">
        <f t="shared" ca="1" si="37"/>
        <v>4</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Empate</v>
      </c>
      <c r="E32" s="16" t="str">
        <f t="shared" ca="1" si="92"/>
        <v>P.1 (2)</v>
      </c>
      <c r="F32" s="16" t="str">
        <f t="shared" ca="1" si="93"/>
        <v>P.1 (2)</v>
      </c>
      <c r="G32" s="16"/>
      <c r="H32" s="16" t="str">
        <f t="shared" ca="1" si="94"/>
        <v>P.1 (2)</v>
      </c>
      <c r="I32" s="16" t="str">
        <f t="shared" ca="1" si="95"/>
        <v>P.1 (2)</v>
      </c>
      <c r="J32" s="16"/>
      <c r="K32" s="16" t="str">
        <f t="shared" ca="1" si="96"/>
        <v>P.1 (2)</v>
      </c>
      <c r="L32" s="16" t="str">
        <f t="shared" ca="1" si="97"/>
        <v>P.1 (2)</v>
      </c>
      <c r="M32" s="16"/>
      <c r="N32" s="16" t="str">
        <f t="shared" ca="1" si="98"/>
        <v>P.1 (2)</v>
      </c>
      <c r="O32" s="16" t="str">
        <f t="shared" ca="1" si="99"/>
        <v>P.1 (2)</v>
      </c>
      <c r="P32" s="16"/>
      <c r="Q32" s="16" t="str">
        <f t="shared" ca="1" si="100"/>
        <v>P.1 (2)</v>
      </c>
      <c r="R32" s="16" t="str">
        <f t="shared" ca="1" si="101"/>
        <v>P.1 (2)</v>
      </c>
      <c r="S32" s="16"/>
      <c r="T32" s="16" t="str">
        <f t="shared" ca="1" si="102"/>
        <v>P.1 (2)</v>
      </c>
      <c r="U32" s="16" t="str">
        <f t="shared" ca="1" si="103"/>
        <v>P.1 (2)</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1</v>
      </c>
      <c r="AN32" s="39">
        <f t="shared" ca="1" si="107"/>
        <v>3</v>
      </c>
      <c r="AO32" s="39">
        <f t="shared" ca="1" si="107"/>
        <v>0</v>
      </c>
      <c r="AP32" s="39">
        <f t="shared" ca="1" si="107"/>
        <v>1</v>
      </c>
      <c r="AQ32" s="39">
        <f t="shared" ca="1" si="107"/>
        <v>2</v>
      </c>
      <c r="AR32" s="39">
        <f t="shared" ca="1" si="107"/>
        <v>3</v>
      </c>
      <c r="AS32" s="39">
        <f t="shared" ca="1" si="107"/>
        <v>5</v>
      </c>
      <c r="AT32" s="43">
        <f t="shared" ca="1" si="107"/>
        <v>-2</v>
      </c>
      <c r="AU32" s="330">
        <f ca="1">INDEX($DL$6:$DL$53,MATCH(AI32,$DP$6:$DP$53,0))</f>
        <v>1</v>
      </c>
      <c r="AV32" s="182" t="str">
        <f ca="1">INDEX($BD$6:$BD$53,MATCH(AI32,$BM$6:$BM$53,0))</f>
        <v>Paraguay</v>
      </c>
      <c r="AW32" s="210">
        <v>3</v>
      </c>
      <c r="AX32" s="171"/>
      <c r="AY32" s="201" t="str">
        <f ca="1">+A31</f>
        <v>Australia</v>
      </c>
      <c r="AZ32" s="202"/>
      <c r="BA32" s="176"/>
      <c r="BC32" s="16" t="str">
        <f ca="1">+INDEX(T_Equipos[Grupo],MATCH(WORLDCUP!BD32,T_Equipos[NombreEquipo],0))</f>
        <v>G</v>
      </c>
      <c r="BD32" s="16" t="str">
        <f ca="1">+Equipos!B28</f>
        <v>Iran</v>
      </c>
      <c r="BE32" s="16">
        <f t="shared" ca="1" si="16"/>
        <v>4</v>
      </c>
      <c r="BF32" s="16">
        <f t="shared" ca="1" si="41"/>
        <v>3</v>
      </c>
      <c r="BG32" s="16">
        <f t="shared" ca="1" si="17"/>
        <v>1</v>
      </c>
      <c r="BH32" s="16">
        <f t="shared" ca="1" si="18"/>
        <v>1</v>
      </c>
      <c r="BI32" s="16">
        <f t="shared" ca="1" si="19"/>
        <v>1</v>
      </c>
      <c r="BJ32" s="16">
        <f t="shared" ca="1" si="20"/>
        <v>3</v>
      </c>
      <c r="BK32" s="16">
        <f t="shared" ca="1" si="21"/>
        <v>3</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1</v>
      </c>
      <c r="CB32" s="16">
        <f t="shared" ca="1" si="28"/>
        <v>1</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1</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1</v>
      </c>
      <c r="CP32" s="16">
        <f t="shared" ca="1" si="34"/>
        <v>1</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1</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0</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P.2 (2)</v>
      </c>
      <c r="CZ32" s="16">
        <f t="shared" ca="1" si="37"/>
        <v>3</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5" customHeight="1" thickBot="1">
      <c r="A33" s="16"/>
      <c r="B33" s="16"/>
      <c r="C33" s="16"/>
      <c r="D33" s="16" t="str">
        <f t="shared" si="91"/>
        <v>Empate</v>
      </c>
      <c r="E33" s="16" t="str">
        <f t="shared" ca="1" si="92"/>
        <v>P.3 (2)</v>
      </c>
      <c r="F33" s="16" t="str">
        <f t="shared" ca="1" si="93"/>
        <v>P.3 (2)</v>
      </c>
      <c r="G33" s="16"/>
      <c r="H33" s="16" t="str">
        <f t="shared" ca="1" si="94"/>
        <v>P.3 (2)</v>
      </c>
      <c r="I33" s="16" t="str">
        <f t="shared" ca="1" si="95"/>
        <v>P.3 (2)</v>
      </c>
      <c r="J33" s="16"/>
      <c r="K33" s="16" t="str">
        <f t="shared" ca="1" si="96"/>
        <v>P.3 (2)</v>
      </c>
      <c r="L33" s="16" t="str">
        <f t="shared" ca="1" si="97"/>
        <v>P.3 (2)</v>
      </c>
      <c r="M33" s="16"/>
      <c r="N33" s="16" t="str">
        <f t="shared" ca="1" si="98"/>
        <v>P.3 (2)</v>
      </c>
      <c r="O33" s="16" t="str">
        <f t="shared" ca="1" si="99"/>
        <v>P.3 (2)</v>
      </c>
      <c r="P33" s="16"/>
      <c r="Q33" s="16" t="str">
        <f t="shared" ca="1" si="100"/>
        <v>P.3 (2)</v>
      </c>
      <c r="R33" s="16" t="str">
        <f t="shared" ca="1" si="101"/>
        <v>P.3 (2)</v>
      </c>
      <c r="S33" s="16"/>
      <c r="T33" s="16" t="str">
        <f t="shared" ca="1" si="102"/>
        <v>P.3 (2)</v>
      </c>
      <c r="U33" s="16" t="str">
        <f t="shared" ca="1" si="103"/>
        <v>P.3 (2)</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2</v>
      </c>
      <c r="AS33" s="47">
        <f t="shared" ca="1" si="107"/>
        <v>5</v>
      </c>
      <c r="AT33" s="48">
        <f t="shared" ca="1" si="107"/>
        <v>-3</v>
      </c>
      <c r="AU33" s="330">
        <f ca="1">INDEX($DL$6:$DL$53,MATCH(AI33,$DP$6:$DP$53,0))</f>
        <v>1</v>
      </c>
      <c r="AV33" s="182" t="str">
        <f ca="1">INDEX($BD$6:$BD$53,MATCH(AI33,$BM$6:$BM$53,0))</f>
        <v>Australia</v>
      </c>
      <c r="AW33" s="210">
        <v>4</v>
      </c>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0</v>
      </c>
      <c r="BK33" s="16">
        <f t="shared" ca="1" si="21"/>
        <v>6</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-6</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6</v>
      </c>
      <c r="BL36" s="16">
        <f t="shared" ca="1" si="42"/>
        <v>-5</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-5</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0</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1</v>
      </c>
      <c r="AT38" s="41">
        <f t="shared" ca="1" si="127"/>
        <v>7</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1</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2</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4</v>
      </c>
      <c r="AS39" s="39">
        <f t="shared" ca="1" si="127"/>
        <v>2</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3</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3</v>
      </c>
      <c r="AS40" s="39">
        <f t="shared" ca="1" si="127"/>
        <v>3</v>
      </c>
      <c r="AT40" s="43">
        <f t="shared" ca="1" si="127"/>
        <v>0</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8</v>
      </c>
      <c r="BL40" s="16">
        <f t="shared" ca="1" si="42"/>
        <v>-8</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0</v>
      </c>
      <c r="AS41" s="47">
        <f t="shared" ca="1" si="127"/>
        <v>9</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6</v>
      </c>
      <c r="BK41" s="16">
        <f t="shared" ca="1" si="21"/>
        <v>3</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4</v>
      </c>
      <c r="BF43" s="16">
        <f t="shared" ca="1" si="41"/>
        <v>3</v>
      </c>
      <c r="BG43" s="16">
        <f t="shared" ca="1" si="17"/>
        <v>1</v>
      </c>
      <c r="BH43" s="16">
        <f t="shared" ca="1" si="18"/>
        <v>1</v>
      </c>
      <c r="BI43" s="16">
        <f t="shared" ca="1" si="19"/>
        <v>1</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1</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2</v>
      </c>
      <c r="AT46" s="41">
        <f t="shared" ca="1" si="147"/>
        <v>4</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0</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5"/>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4</v>
      </c>
      <c r="AS47" s="39">
        <f t="shared" ca="1" si="147"/>
        <v>3</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2</v>
      </c>
      <c r="BK47" s="16">
        <f t="shared" ca="1" si="21"/>
        <v>5</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4</v>
      </c>
      <c r="AN48" s="39">
        <f t="shared" ca="1" si="147"/>
        <v>3</v>
      </c>
      <c r="AO48" s="39">
        <f t="shared" ca="1" si="147"/>
        <v>1</v>
      </c>
      <c r="AP48" s="39">
        <f t="shared" ca="1" si="147"/>
        <v>1</v>
      </c>
      <c r="AQ48" s="39">
        <f t="shared" ca="1" si="147"/>
        <v>1</v>
      </c>
      <c r="AR48" s="39">
        <f t="shared" ca="1" si="147"/>
        <v>3</v>
      </c>
      <c r="AS48" s="39">
        <f t="shared" ca="1" si="147"/>
        <v>3</v>
      </c>
      <c r="AT48" s="43">
        <f t="shared" ca="1" si="147"/>
        <v>0</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5</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5</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4</v>
      </c>
      <c r="BK49" s="16">
        <f t="shared" ca="1" si="21"/>
        <v>3</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1</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2</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75" t="s">
        <v>6</v>
      </c>
      <c r="X52" s="24">
        <f ca="1">Horarios!C52</f>
        <v>46188.875</v>
      </c>
      <c r="Y52" s="25">
        <f ca="1">Horarios!C52</f>
        <v>46188.875</v>
      </c>
      <c r="Z52" s="26" t="str">
        <f>$Z$4</f>
        <v>R1</v>
      </c>
      <c r="AA52" s="27" t="str">
        <f ca="1">A53</f>
        <v>Belgium</v>
      </c>
      <c r="AB52" s="49" t="e" cm="1" vm="25">
        <f t="array" aca="1" ref="AB52" ca="1">Ver_flag_local</f>
        <v>#VALUE!</v>
      </c>
      <c r="AC52" s="50">
        <v>3</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5</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Local</v>
      </c>
      <c r="E53" s="16" t="str">
        <f t="shared" ca="1" si="150"/>
        <v>P.2 (2)</v>
      </c>
      <c r="F53" s="16" t="str">
        <f t="shared" ca="1" si="151"/>
        <v>-</v>
      </c>
      <c r="G53" s="16"/>
      <c r="H53" s="16" t="str">
        <f t="shared" ca="1" si="152"/>
        <v>P.2 (2)</v>
      </c>
      <c r="I53" s="16" t="str">
        <f t="shared" ca="1" si="153"/>
        <v>-</v>
      </c>
      <c r="J53" s="16"/>
      <c r="K53" s="16" t="str">
        <f t="shared" ca="1" si="154"/>
        <v>P.2 (2)</v>
      </c>
      <c r="L53" s="16" t="str">
        <f t="shared" ca="1" si="155"/>
        <v>-</v>
      </c>
      <c r="M53" s="16"/>
      <c r="N53" s="16" t="str">
        <f t="shared" ca="1" si="156"/>
        <v>P.2 (2)</v>
      </c>
      <c r="O53" s="16" t="str">
        <f t="shared" ca="1" si="157"/>
        <v>-</v>
      </c>
      <c r="P53" s="16"/>
      <c r="Q53" s="16" t="str">
        <f t="shared" ca="1" si="158"/>
        <v>P.2 (2)</v>
      </c>
      <c r="R53" s="16" t="str">
        <f t="shared" ca="1" si="159"/>
        <v>-</v>
      </c>
      <c r="S53" s="16"/>
      <c r="T53" s="16" t="str">
        <f t="shared" ca="1" si="160"/>
        <v>P.2 (2)</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1</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7</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P.2 (2)</v>
      </c>
      <c r="G54" s="16"/>
      <c r="H54" s="16" t="str">
        <f t="shared" ca="1" si="152"/>
        <v>-</v>
      </c>
      <c r="I54" s="16" t="str">
        <f t="shared" ca="1" si="153"/>
        <v>P.2 (2)</v>
      </c>
      <c r="J54" s="16"/>
      <c r="K54" s="16" t="str">
        <f t="shared" ca="1" si="154"/>
        <v>-</v>
      </c>
      <c r="L54" s="16" t="str">
        <f t="shared" ca="1" si="155"/>
        <v>P.2 (2)</v>
      </c>
      <c r="M54" s="16"/>
      <c r="N54" s="16" t="str">
        <f t="shared" ca="1" si="156"/>
        <v>-</v>
      </c>
      <c r="O54" s="16" t="str">
        <f t="shared" ca="1" si="157"/>
        <v>P.2 (2)</v>
      </c>
      <c r="P54" s="16"/>
      <c r="Q54" s="16" t="str">
        <f t="shared" ca="1" si="158"/>
        <v>-</v>
      </c>
      <c r="R54" s="16" t="str">
        <f t="shared" ca="1" si="159"/>
        <v>P.2 (2)</v>
      </c>
      <c r="S54" s="16"/>
      <c r="T54" s="16" t="str">
        <f t="shared" ca="1" si="160"/>
        <v>-</v>
      </c>
      <c r="U54" s="16" t="str">
        <f t="shared" ca="1" si="161"/>
        <v>P.2 (2)</v>
      </c>
      <c r="V54" s="17"/>
      <c r="W54" s="675"/>
      <c r="X54" s="24">
        <f ca="1">Horarios!C54</f>
        <v>46194.875</v>
      </c>
      <c r="Y54" s="25">
        <f ca="1">Horarios!C54</f>
        <v>46194.875</v>
      </c>
      <c r="Z54" s="26" t="str">
        <f>$Z$6</f>
        <v>R2</v>
      </c>
      <c r="AA54" s="27" t="str">
        <f ca="1">A53</f>
        <v>Belgium</v>
      </c>
      <c r="AB54" s="49" t="e" cm="1" vm="25">
        <f t="array" aca="1" ref="AB54" ca="1">Ver_flag_local</f>
        <v>#VALUE!</v>
      </c>
      <c r="AC54" s="50">
        <v>2</v>
      </c>
      <c r="AD54" s="51">
        <v>1</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8</v>
      </c>
      <c r="AS54" s="36">
        <f t="shared" ca="1" si="165"/>
        <v>2</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P.2 (2)</v>
      </c>
      <c r="G55" s="16"/>
      <c r="H55" s="16" t="str">
        <f t="shared" ca="1" si="152"/>
        <v>-</v>
      </c>
      <c r="I55" s="16" t="str">
        <f t="shared" ca="1" si="153"/>
        <v>P.2 (2)</v>
      </c>
      <c r="J55" s="16"/>
      <c r="K55" s="16" t="str">
        <f t="shared" ca="1" si="154"/>
        <v>-</v>
      </c>
      <c r="L55" s="16" t="str">
        <f t="shared" ca="1" si="155"/>
        <v>P.2 (2)</v>
      </c>
      <c r="M55" s="16"/>
      <c r="N55" s="16" t="str">
        <f t="shared" ca="1" si="156"/>
        <v>-</v>
      </c>
      <c r="O55" s="16" t="str">
        <f t="shared" ca="1" si="157"/>
        <v>P.2 (2)</v>
      </c>
      <c r="P55" s="16"/>
      <c r="Q55" s="16" t="str">
        <f t="shared" ca="1" si="158"/>
        <v>-</v>
      </c>
      <c r="R55" s="16" t="str">
        <f t="shared" ca="1" si="159"/>
        <v>P.2 (2)</v>
      </c>
      <c r="S55" s="16"/>
      <c r="T55" s="16" t="str">
        <f t="shared" ca="1" si="160"/>
        <v>-</v>
      </c>
      <c r="U55" s="16" t="str">
        <f t="shared" ca="1" si="161"/>
        <v>P.2 (2)</v>
      </c>
      <c r="V55" s="17"/>
      <c r="W55" s="675"/>
      <c r="X55" s="24">
        <f ca="1">Horarios!C55</f>
        <v>46195.125</v>
      </c>
      <c r="Y55" s="25">
        <f ca="1">Horarios!C55</f>
        <v>46195.125</v>
      </c>
      <c r="Z55" s="26" t="str">
        <f>$Z$6</f>
        <v>R2</v>
      </c>
      <c r="AA55" s="27" t="str">
        <f ca="1">A56</f>
        <v>New Zealand</v>
      </c>
      <c r="AB55" s="49" t="e" cm="1" vm="28">
        <f t="array" aca="1" ref="AB55" ca="1">Ver_flag_local</f>
        <v>#VALUE!</v>
      </c>
      <c r="AC55" s="50">
        <v>0</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4</v>
      </c>
      <c r="AT55" s="43">
        <f t="shared" ca="1" si="165"/>
        <v>0</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P.2 (2)</v>
      </c>
      <c r="F56" s="16" t="str">
        <f t="shared" ca="1" si="151"/>
        <v>P.2 (2)</v>
      </c>
      <c r="G56" s="16"/>
      <c r="H56" s="16" t="str">
        <f t="shared" ca="1" si="152"/>
        <v>P.2 (2)</v>
      </c>
      <c r="I56" s="16" t="str">
        <f t="shared" ca="1" si="153"/>
        <v>P.2 (2)</v>
      </c>
      <c r="J56" s="16"/>
      <c r="K56" s="16" t="str">
        <f t="shared" ca="1" si="154"/>
        <v>P.2 (2)</v>
      </c>
      <c r="L56" s="16" t="str">
        <f t="shared" ca="1" si="155"/>
        <v>P.2 (2)</v>
      </c>
      <c r="M56" s="16"/>
      <c r="N56" s="16" t="str">
        <f t="shared" ca="1" si="156"/>
        <v>P.2 (2)</v>
      </c>
      <c r="O56" s="16" t="str">
        <f t="shared" ca="1" si="157"/>
        <v>P.2 (2)</v>
      </c>
      <c r="P56" s="16"/>
      <c r="Q56" s="16" t="str">
        <f t="shared" ca="1" si="158"/>
        <v>P.2 (2)</v>
      </c>
      <c r="R56" s="16" t="str">
        <f t="shared" ca="1" si="159"/>
        <v>P.2 (2)</v>
      </c>
      <c r="S56" s="16"/>
      <c r="T56" s="16" t="str">
        <f t="shared" ca="1" si="160"/>
        <v>P.2 (2)</v>
      </c>
      <c r="U56" s="16" t="str">
        <f t="shared" ca="1" si="161"/>
        <v>P.2 (2)</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1</v>
      </c>
      <c r="AD56" s="51">
        <v>1</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4</v>
      </c>
      <c r="AN56" s="39">
        <f t="shared" ca="1" si="165"/>
        <v>3</v>
      </c>
      <c r="AO56" s="39">
        <f t="shared" ca="1" si="165"/>
        <v>1</v>
      </c>
      <c r="AP56" s="39">
        <f t="shared" ca="1" si="165"/>
        <v>1</v>
      </c>
      <c r="AQ56" s="39">
        <f t="shared" ca="1" si="165"/>
        <v>1</v>
      </c>
      <c r="AR56" s="39">
        <f t="shared" ca="1" si="165"/>
        <v>3</v>
      </c>
      <c r="AS56" s="39">
        <f t="shared" ca="1" si="165"/>
        <v>3</v>
      </c>
      <c r="AT56" s="43">
        <f t="shared" ca="1" si="165"/>
        <v>0</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3</v>
      </c>
      <c r="AE57" s="596" t="e" cm="1" vm="25">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0</v>
      </c>
      <c r="AS57" s="47">
        <f t="shared" ca="1" si="165"/>
        <v>6</v>
      </c>
      <c r="AT57" s="48">
        <f t="shared" ca="1" si="165"/>
        <v>-6</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0</v>
      </c>
      <c r="BM58" s="16">
        <f ca="1">CB58</f>
        <v>1</v>
      </c>
      <c r="BN58" s="16">
        <f ca="1">CF58</f>
        <v>1</v>
      </c>
      <c r="BO58" s="16" t="str">
        <f t="shared" ref="BO58:BO69" si="174">"4"&amp;BC58</f>
        <v>4A</v>
      </c>
      <c r="BP58" s="16"/>
      <c r="BQ58" s="16"/>
      <c r="BR58" s="16">
        <f t="shared" ref="BR58:BR69" ca="1" si="175">+BE58</f>
        <v>4</v>
      </c>
      <c r="BS58" s="16">
        <f ca="1">COUNTIFS(BR$58:BR$69,"&gt;"&amp;BR58)+1</f>
        <v>1</v>
      </c>
      <c r="BT58" s="16" t="str">
        <f ca="1">IF(COUNTIF(BS$58:BS$69,BS58)=1,"-","Pos. "&amp;BS58&amp;" ("&amp;COUNTIF(BS$58:BS$69,BS58)&amp;")")</f>
        <v>Pos. 1 (4)</v>
      </c>
      <c r="BU58" s="16">
        <f t="shared" ref="BU58:BU69" ca="1" si="176">IF(BT58="-","-",BL58)</f>
        <v>0</v>
      </c>
      <c r="BV58" s="16">
        <f t="shared" ref="BV58:BV69" ca="1" si="177">BS58+COUNTIFS(BT$58:BT$69,BT58,BU$58:BU$69,"&gt;"&amp;BU58)</f>
        <v>1</v>
      </c>
      <c r="BW58" s="16" t="str">
        <f t="shared" ref="BW58:BW69" ca="1" si="178">IF(COUNTIF(BV$58:BV$69,BV58)=1,"-","Pos. "&amp;BV58&amp;" ("&amp;COUNTIF(BV$58:BV$69,BV58)&amp;")")</f>
        <v>Pos. 1 (3)</v>
      </c>
      <c r="BX58" s="16">
        <f t="shared" ref="BX58:BX69" ca="1" si="179">IF(BW58="-","-",BJ58)</f>
        <v>4</v>
      </c>
      <c r="BY58" s="16">
        <f t="shared" ref="BY58:BY69" ca="1" si="180">BV58+COUNTIFS(BW$58:BW$69,BW58,BX$58:BX$69,"&gt;"&amp;BX58)</f>
        <v>1</v>
      </c>
      <c r="BZ58" s="16" t="str">
        <f t="shared" ref="BZ58:BZ69" ca="1" si="181">IF(COUNTIF(BY$58:BY$69,BY58)=1,"-","Pos. "&amp;BY58&amp;" ("&amp;COUNTIF(BY$58:BY$69,BY58)&amp;")")</f>
        <v>-</v>
      </c>
      <c r="CA58" s="16" t="str">
        <f t="shared" ref="CA58:CA69" ca="1" si="182">IF(BZ58="-","-",COUNTIF($BD$58:$BD$69,"&gt;"&amp;BD58))</f>
        <v>-</v>
      </c>
      <c r="CB58" s="16">
        <f ca="1">BY58+COUNTIFS(BZ$58:BZ$69,BZ58,CA$58:CA$69,"&gt;"&amp;CA58)</f>
        <v>1</v>
      </c>
      <c r="CC58" s="16"/>
      <c r="CD58" s="16">
        <f t="shared" ref="CD58:CD69" ca="1" si="183">IF(OR(INDEX($AW$102:$AW$113,MATCH($BD58,$AV$102:$AV$113,0))="",BZ58="-"),CB58,INDEX($AW$102:$AW$113,MATCH($BD58,$AV$102:$AV$113,0))+CB58/1000)</f>
        <v>1</v>
      </c>
      <c r="CE58" s="16" t="str">
        <f ca="1">IF(BZ58="-","-",COUNTIF(CD$58:CD$69,"&lt;"&amp;CD58))</f>
        <v>-</v>
      </c>
      <c r="CF58" s="16">
        <f ca="1">BY58+COUNTIFS(BZ$58:BZ$69,BZ58,CE$58:CE$69,"&lt;"&amp;CE58)</f>
        <v>1</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South Korea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4</v>
      </c>
      <c r="BL59" s="16">
        <f t="shared" ref="BL59:BL69" ca="1" si="190">+BJ59-BK59</f>
        <v>-2</v>
      </c>
      <c r="BM59" s="16">
        <f t="shared" ref="BM59:BM69" ca="1" si="191">CB59</f>
        <v>8</v>
      </c>
      <c r="BN59" s="16">
        <f t="shared" ref="BN59:BN69" ca="1" si="192">CF59</f>
        <v>8</v>
      </c>
      <c r="BO59" s="16" t="str">
        <f t="shared" si="174"/>
        <v>4B</v>
      </c>
      <c r="BP59" s="16"/>
      <c r="BQ59" s="16"/>
      <c r="BR59" s="16">
        <f t="shared" ca="1" si="175"/>
        <v>3</v>
      </c>
      <c r="BS59" s="16">
        <f t="shared" ref="BS59:BS69" ca="1" si="193">COUNTIFS(BR$58:BR$69,"&gt;"&amp;BR59)+1</f>
        <v>5</v>
      </c>
      <c r="BT59" s="16" t="str">
        <f t="shared" ref="BT59:BT69" ca="1" si="194">IF(COUNTIF(BS$58:BS$69,BS59)=1,"-","Pos. "&amp;BS59&amp;" ("&amp;COUNTIF(BS$58:BS$69,BS59)&amp;")")</f>
        <v>Pos. 5 (6)</v>
      </c>
      <c r="BU59" s="16">
        <f t="shared" ca="1" si="176"/>
        <v>-2</v>
      </c>
      <c r="BV59" s="16">
        <f t="shared" ca="1" si="177"/>
        <v>8</v>
      </c>
      <c r="BW59" s="16" t="str">
        <f t="shared" ca="1" si="178"/>
        <v>-</v>
      </c>
      <c r="BX59" s="16" t="str">
        <f t="shared" ca="1" si="179"/>
        <v>-</v>
      </c>
      <c r="BY59" s="16">
        <f t="shared" ca="1" si="180"/>
        <v>8</v>
      </c>
      <c r="BZ59" s="16" t="str">
        <f t="shared" ca="1" si="181"/>
        <v>-</v>
      </c>
      <c r="CA59" s="16" t="str">
        <f t="shared" ca="1" si="182"/>
        <v>-</v>
      </c>
      <c r="CB59" s="16">
        <f t="shared" ref="CB59:CB68" ca="1" si="195">BY59+COUNTIFS(BZ$58:BZ$69,BZ59,CA$58:CA$69,"&gt;"&amp;CA59)</f>
        <v>8</v>
      </c>
      <c r="CC59" s="16"/>
      <c r="CD59" s="16">
        <f t="shared" ca="1" si="183"/>
        <v>8</v>
      </c>
      <c r="CE59" s="16" t="str">
        <f t="shared" ref="CE59:CE69" ca="1" si="196">IF(BZ59="-","-",COUNTIF(CD$58:CD$69,"&lt;"&amp;CD59))</f>
        <v>-</v>
      </c>
      <c r="CF59" s="16">
        <f t="shared" ref="CF59:CF69" ca="1" si="197">BY59+COUNTIFS(BZ$58:BZ$69,BZ59,CE$58:CE$69,"&lt;"&amp;CE59)</f>
        <v>8</v>
      </c>
      <c r="DJ59" s="16">
        <f t="shared" ca="1" si="184"/>
        <v>2</v>
      </c>
      <c r="DK59" s="16"/>
      <c r="DL59" s="16">
        <f t="shared" ca="1" si="185"/>
        <v>2</v>
      </c>
      <c r="DM59" s="16" t="str">
        <f t="shared" ca="1" si="186"/>
        <v>2.2</v>
      </c>
      <c r="DN59" s="16" t="e" cm="1" vm="29">
        <f t="array" aca="1" ref="DN59" ca="1">OFFSET(Horarios!$P$3,DJ59-1,0,DL59,1)</f>
        <v>#VALUE!</v>
      </c>
      <c r="DO59" s="16"/>
      <c r="DP59" s="16">
        <v>2</v>
      </c>
      <c r="DQ59" s="16" t="str">
        <f t="shared" ref="DQ59:DQ69" ca="1" si="198">INDEX($BD$58:$BD$69,MATCH(DP59,$BM$58:$BM$69,0))</f>
        <v>Iran</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57" t="s">
        <v>447</v>
      </c>
      <c r="X60" s="24">
        <f ca="1">Horarios!C60</f>
        <v>46188.75</v>
      </c>
      <c r="Y60" s="25">
        <f ca="1">Horarios!C60</f>
        <v>46188.75</v>
      </c>
      <c r="Z60" s="26" t="str">
        <f>$Z$4</f>
        <v>R1</v>
      </c>
      <c r="AA60" s="27" t="str">
        <f ca="1">A61</f>
        <v>Spain</v>
      </c>
      <c r="AB60" s="49" t="e" cm="1" vm="30">
        <f t="array" aca="1" ref="AB60" ca="1">Ver_flag_local</f>
        <v>#VALUE!</v>
      </c>
      <c r="AC60" s="50">
        <v>4</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5</v>
      </c>
      <c r="BL60" s="16">
        <f t="shared" ca="1" si="190"/>
        <v>-1</v>
      </c>
      <c r="BM60" s="16">
        <f t="shared" ca="1" si="191"/>
        <v>6</v>
      </c>
      <c r="BN60" s="16">
        <f t="shared" ca="1" si="192"/>
        <v>6</v>
      </c>
      <c r="BO60" s="16" t="str">
        <f t="shared" si="174"/>
        <v>4C</v>
      </c>
      <c r="BP60" s="16"/>
      <c r="BQ60" s="16"/>
      <c r="BR60" s="16">
        <f t="shared" ca="1" si="175"/>
        <v>3</v>
      </c>
      <c r="BS60" s="16">
        <f t="shared" ca="1" si="193"/>
        <v>5</v>
      </c>
      <c r="BT60" s="16" t="str">
        <f t="shared" ca="1" si="194"/>
        <v>Pos. 5 (6)</v>
      </c>
      <c r="BU60" s="16">
        <f t="shared" ca="1" si="176"/>
        <v>-1</v>
      </c>
      <c r="BV60" s="16">
        <f t="shared" ca="1" si="177"/>
        <v>6</v>
      </c>
      <c r="BW60" s="16" t="str">
        <f t="shared" ca="1" si="178"/>
        <v>Pos. 6 (2)</v>
      </c>
      <c r="BX60" s="16">
        <f t="shared" ca="1" si="179"/>
        <v>4</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2</v>
      </c>
      <c r="DK60" s="16"/>
      <c r="DL60" s="16">
        <f t="shared" ca="1" si="185"/>
        <v>2</v>
      </c>
      <c r="DM60" s="16" t="str">
        <f t="shared" ca="1" si="186"/>
        <v>2.2</v>
      </c>
      <c r="DN60" s="16" t="e" cm="1" vm="29">
        <f t="array" aca="1" ref="DN60" ca="1">OFFSET(Horarios!$P$3,DJ60-1,0,DL60,1)</f>
        <v>#VALUE!</v>
      </c>
      <c r="DO60" s="16"/>
      <c r="DP60" s="16">
        <v>3</v>
      </c>
      <c r="DQ60" s="16" t="str">
        <f t="shared" ca="1" si="198"/>
        <v>Sweden</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1</v>
      </c>
      <c r="BF61" s="16">
        <f t="shared" ca="1" si="189"/>
        <v>3</v>
      </c>
      <c r="BG61" s="16">
        <f t="shared" ca="1" si="169"/>
        <v>0</v>
      </c>
      <c r="BH61" s="16">
        <f t="shared" ca="1" si="170"/>
        <v>1</v>
      </c>
      <c r="BI61" s="16">
        <f t="shared" ca="1" si="171"/>
        <v>2</v>
      </c>
      <c r="BJ61" s="16">
        <f t="shared" ca="1" si="172"/>
        <v>3</v>
      </c>
      <c r="BK61" s="16">
        <f t="shared" ca="1" si="173"/>
        <v>5</v>
      </c>
      <c r="BL61" s="16">
        <f t="shared" ca="1" si="190"/>
        <v>-2</v>
      </c>
      <c r="BM61" s="16">
        <f t="shared" ca="1" si="191"/>
        <v>11</v>
      </c>
      <c r="BN61" s="16">
        <f t="shared" ca="1" si="192"/>
        <v>11</v>
      </c>
      <c r="BO61" s="16" t="str">
        <f t="shared" si="174"/>
        <v>4D</v>
      </c>
      <c r="BP61" s="16"/>
      <c r="BQ61" s="16"/>
      <c r="BR61" s="16">
        <f t="shared" ca="1" si="175"/>
        <v>1</v>
      </c>
      <c r="BS61" s="16">
        <f t="shared" ca="1" si="193"/>
        <v>11</v>
      </c>
      <c r="BT61" s="16" t="str">
        <f t="shared" ca="1" si="194"/>
        <v>Pos. 11 (2)</v>
      </c>
      <c r="BU61" s="16">
        <f t="shared" ca="1" si="176"/>
        <v>-2</v>
      </c>
      <c r="BV61" s="16">
        <f t="shared" ca="1" si="177"/>
        <v>11</v>
      </c>
      <c r="BW61" s="16" t="str">
        <f t="shared" ca="1" si="178"/>
        <v>-</v>
      </c>
      <c r="BX61" s="16" t="str">
        <f t="shared" ca="1" si="179"/>
        <v>-</v>
      </c>
      <c r="BY61" s="16">
        <f t="shared" ca="1" si="180"/>
        <v>11</v>
      </c>
      <c r="BZ61" s="16" t="str">
        <f t="shared" ca="1" si="181"/>
        <v>-</v>
      </c>
      <c r="CA61" s="16" t="str">
        <f t="shared" ca="1" si="182"/>
        <v>-</v>
      </c>
      <c r="CB61" s="16">
        <f t="shared" ca="1" si="195"/>
        <v>11</v>
      </c>
      <c r="CC61" s="16"/>
      <c r="CD61" s="16">
        <f t="shared" ca="1" si="183"/>
        <v>11</v>
      </c>
      <c r="CE61" s="16" t="str">
        <f t="shared" ca="1" si="196"/>
        <v>-</v>
      </c>
      <c r="CF61" s="16">
        <f t="shared" ca="1" si="197"/>
        <v>11</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Algeria</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57"/>
      <c r="X62" s="24">
        <f ca="1">Horarios!C62</f>
        <v>46194.75</v>
      </c>
      <c r="Y62" s="25">
        <f ca="1">Horarios!C62</f>
        <v>46194.75</v>
      </c>
      <c r="Z62" s="26" t="str">
        <f>$Z$6</f>
        <v>R2</v>
      </c>
      <c r="AA62" s="27" t="str">
        <f ca="1">A61</f>
        <v>Spain</v>
      </c>
      <c r="AB62" s="49" t="e" cm="1" vm="30">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1</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3</v>
      </c>
      <c r="BK62" s="16">
        <f t="shared" ca="1" si="173"/>
        <v>3</v>
      </c>
      <c r="BL62" s="16">
        <f t="shared" ca="1" si="190"/>
        <v>0</v>
      </c>
      <c r="BM62" s="16">
        <f t="shared" ca="1" si="191"/>
        <v>5</v>
      </c>
      <c r="BN62" s="16">
        <f t="shared" ca="1" si="192"/>
        <v>5</v>
      </c>
      <c r="BO62" s="16" t="str">
        <f t="shared" si="174"/>
        <v>4E</v>
      </c>
      <c r="BP62" s="16"/>
      <c r="BQ62" s="16"/>
      <c r="BR62" s="16">
        <f t="shared" ca="1" si="175"/>
        <v>3</v>
      </c>
      <c r="BS62" s="16">
        <f t="shared" ca="1" si="193"/>
        <v>5</v>
      </c>
      <c r="BT62" s="16" t="str">
        <f t="shared" ca="1" si="194"/>
        <v>Pos. 5 (6)</v>
      </c>
      <c r="BU62" s="16">
        <f t="shared" ca="1" si="176"/>
        <v>0</v>
      </c>
      <c r="BV62" s="16">
        <f t="shared" ca="1" si="177"/>
        <v>5</v>
      </c>
      <c r="BW62" s="16" t="str">
        <f t="shared" ca="1" si="178"/>
        <v>-</v>
      </c>
      <c r="BX62" s="16" t="str">
        <f t="shared" ca="1" si="179"/>
        <v>-</v>
      </c>
      <c r="BY62" s="16">
        <f t="shared" ca="1" si="180"/>
        <v>5</v>
      </c>
      <c r="BZ62" s="16" t="str">
        <f t="shared" ca="1" si="181"/>
        <v>-</v>
      </c>
      <c r="CA62" s="16" t="str">
        <f t="shared" ca="1" si="182"/>
        <v>-</v>
      </c>
      <c r="CB62" s="16">
        <f t="shared" ca="1" si="195"/>
        <v>5</v>
      </c>
      <c r="CC62" s="16"/>
      <c r="CD62" s="16">
        <f t="shared" ca="1" si="183"/>
        <v>5</v>
      </c>
      <c r="CE62" s="16" t="str">
        <f t="shared" ca="1" si="196"/>
        <v>-</v>
      </c>
      <c r="CF62" s="16">
        <f t="shared" ca="1" si="197"/>
        <v>5</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Ivory Coast</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57"/>
      <c r="X63" s="24">
        <f ca="1">Horarios!C63</f>
        <v>46195</v>
      </c>
      <c r="Y63" s="25">
        <f ca="1">Horarios!C63</f>
        <v>46195</v>
      </c>
      <c r="Z63" s="26" t="str">
        <f>$Z$6</f>
        <v>R2</v>
      </c>
      <c r="AA63" s="27" t="str">
        <f ca="1">A64</f>
        <v>Uruguay</v>
      </c>
      <c r="AB63" s="49" t="e" cm="1" vm="33">
        <f t="array" aca="1" ref="AB63" ca="1">Ver_flag_local</f>
        <v>#VALUE!</v>
      </c>
      <c r="AC63" s="50">
        <v>2</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2</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4</v>
      </c>
      <c r="BF63" s="16">
        <f t="shared" ca="1" si="189"/>
        <v>3</v>
      </c>
      <c r="BG63" s="16">
        <f t="shared" ca="1" si="169"/>
        <v>1</v>
      </c>
      <c r="BH63" s="16">
        <f t="shared" ca="1" si="170"/>
        <v>1</v>
      </c>
      <c r="BI63" s="16">
        <f t="shared" ca="1" si="171"/>
        <v>1</v>
      </c>
      <c r="BJ63" s="16">
        <f t="shared" ca="1" si="172"/>
        <v>3</v>
      </c>
      <c r="BK63" s="16">
        <f t="shared" ca="1" si="173"/>
        <v>3</v>
      </c>
      <c r="BL63" s="16">
        <f t="shared" ca="1" si="190"/>
        <v>0</v>
      </c>
      <c r="BM63" s="16">
        <f t="shared" ca="1" si="191"/>
        <v>3</v>
      </c>
      <c r="BN63" s="16">
        <f t="shared" ca="1" si="192"/>
        <v>3</v>
      </c>
      <c r="BO63" s="16" t="str">
        <f t="shared" si="174"/>
        <v>4F</v>
      </c>
      <c r="BP63" s="16"/>
      <c r="BQ63" s="16"/>
      <c r="BR63" s="16">
        <f t="shared" ca="1" si="175"/>
        <v>4</v>
      </c>
      <c r="BS63" s="16">
        <f t="shared" ca="1" si="193"/>
        <v>1</v>
      </c>
      <c r="BT63" s="16" t="str">
        <f t="shared" ca="1" si="194"/>
        <v>Pos. 1 (4)</v>
      </c>
      <c r="BU63" s="16">
        <f t="shared" ca="1" si="176"/>
        <v>0</v>
      </c>
      <c r="BV63" s="16">
        <f t="shared" ca="1" si="177"/>
        <v>1</v>
      </c>
      <c r="BW63" s="16" t="str">
        <f t="shared" ca="1" si="178"/>
        <v>Pos. 1 (3)</v>
      </c>
      <c r="BX63" s="16">
        <f t="shared" ca="1" si="179"/>
        <v>3</v>
      </c>
      <c r="BY63" s="16">
        <f t="shared" ca="1" si="180"/>
        <v>2</v>
      </c>
      <c r="BZ63" s="16" t="str">
        <f t="shared" ca="1" si="181"/>
        <v>Pos. 2 (2)</v>
      </c>
      <c r="CA63" s="16">
        <f t="shared" ca="1" si="182"/>
        <v>0</v>
      </c>
      <c r="CB63" s="16">
        <f t="shared" ca="1" si="195"/>
        <v>3</v>
      </c>
      <c r="CC63" s="16"/>
      <c r="CD63" s="16">
        <f t="shared" ca="1" si="183"/>
        <v>3.0030000000000001</v>
      </c>
      <c r="CE63" s="16">
        <f t="shared" ca="1" si="196"/>
        <v>2</v>
      </c>
      <c r="CF63" s="16">
        <f t="shared" ca="1" si="197"/>
        <v>3</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Scotland</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6</v>
      </c>
      <c r="AT64" s="43">
        <f t="shared" ca="1" si="215"/>
        <v>-5</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4</v>
      </c>
      <c r="BF64" s="16">
        <f t="shared" ca="1" si="189"/>
        <v>3</v>
      </c>
      <c r="BG64" s="16">
        <f t="shared" ca="1" si="169"/>
        <v>1</v>
      </c>
      <c r="BH64" s="16">
        <f t="shared" ca="1" si="170"/>
        <v>1</v>
      </c>
      <c r="BI64" s="16">
        <f t="shared" ca="1" si="171"/>
        <v>1</v>
      </c>
      <c r="BJ64" s="16">
        <f t="shared" ca="1" si="172"/>
        <v>3</v>
      </c>
      <c r="BK64" s="16">
        <f t="shared" ca="1" si="173"/>
        <v>3</v>
      </c>
      <c r="BL64" s="16">
        <f t="shared" ca="1" si="190"/>
        <v>0</v>
      </c>
      <c r="BM64" s="16">
        <f t="shared" ca="1" si="191"/>
        <v>2</v>
      </c>
      <c r="BN64" s="16">
        <f t="shared" ca="1" si="192"/>
        <v>2</v>
      </c>
      <c r="BO64" s="16" t="str">
        <f t="shared" si="174"/>
        <v>4G</v>
      </c>
      <c r="BP64" s="16"/>
      <c r="BQ64" s="16"/>
      <c r="BR64" s="16">
        <f t="shared" ca="1" si="175"/>
        <v>4</v>
      </c>
      <c r="BS64" s="16">
        <f t="shared" ca="1" si="193"/>
        <v>1</v>
      </c>
      <c r="BT64" s="16" t="str">
        <f t="shared" ca="1" si="194"/>
        <v>Pos. 1 (4)</v>
      </c>
      <c r="BU64" s="16">
        <f t="shared" ca="1" si="176"/>
        <v>0</v>
      </c>
      <c r="BV64" s="16">
        <f t="shared" ca="1" si="177"/>
        <v>1</v>
      </c>
      <c r="BW64" s="16" t="str">
        <f t="shared" ca="1" si="178"/>
        <v>Pos. 1 (3)</v>
      </c>
      <c r="BX64" s="16">
        <f t="shared" ca="1" si="179"/>
        <v>3</v>
      </c>
      <c r="BY64" s="16">
        <f t="shared" ca="1" si="180"/>
        <v>2</v>
      </c>
      <c r="BZ64" s="16" t="str">
        <f t="shared" ca="1" si="181"/>
        <v>Pos. 2 (2)</v>
      </c>
      <c r="CA64" s="16">
        <f t="shared" ca="1" si="182"/>
        <v>7</v>
      </c>
      <c r="CB64" s="16">
        <f t="shared" ca="1" si="195"/>
        <v>2</v>
      </c>
      <c r="CC64" s="16"/>
      <c r="CD64" s="16">
        <f t="shared" ca="1" si="183"/>
        <v>2.0019999999999998</v>
      </c>
      <c r="CE64" s="16">
        <f t="shared" ca="1" si="196"/>
        <v>1</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Senegal</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1</v>
      </c>
      <c r="AS65" s="47">
        <f t="shared" ca="1" si="215"/>
        <v>7</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6</v>
      </c>
      <c r="BL65" s="16">
        <f t="shared" ca="1" si="190"/>
        <v>-5</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-5</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Bosnia and Herzegovina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3</v>
      </c>
      <c r="BK66" s="16">
        <f t="shared" ca="1" si="173"/>
        <v>4</v>
      </c>
      <c r="BL66" s="16">
        <f t="shared" ca="1" si="190"/>
        <v>-1</v>
      </c>
      <c r="BM66" s="16">
        <f t="shared" ca="1" si="191"/>
        <v>7</v>
      </c>
      <c r="BN66" s="16">
        <f t="shared" ca="1" si="192"/>
        <v>7</v>
      </c>
      <c r="BO66" s="16" t="str">
        <f t="shared" si="174"/>
        <v>4I</v>
      </c>
      <c r="BP66" s="16"/>
      <c r="BQ66" s="16"/>
      <c r="BR66" s="16">
        <f t="shared" ca="1" si="175"/>
        <v>3</v>
      </c>
      <c r="BS66" s="16">
        <f t="shared" ca="1" si="193"/>
        <v>5</v>
      </c>
      <c r="BT66" s="16" t="str">
        <f t="shared" ca="1" si="194"/>
        <v>Pos. 5 (6)</v>
      </c>
      <c r="BU66" s="16">
        <f t="shared" ca="1" si="176"/>
        <v>-1</v>
      </c>
      <c r="BV66" s="16">
        <f t="shared" ca="1" si="177"/>
        <v>6</v>
      </c>
      <c r="BW66" s="16" t="str">
        <f t="shared" ca="1" si="178"/>
        <v>Pos. 6 (2)</v>
      </c>
      <c r="BX66" s="16">
        <f t="shared" ca="1" si="179"/>
        <v>3</v>
      </c>
      <c r="BY66" s="16">
        <f t="shared" ca="1" si="180"/>
        <v>7</v>
      </c>
      <c r="BZ66" s="16" t="str">
        <f t="shared" ca="1" si="181"/>
        <v>-</v>
      </c>
      <c r="CA66" s="16" t="str">
        <f t="shared" ca="1" si="182"/>
        <v>-</v>
      </c>
      <c r="CB66" s="16">
        <f t="shared" ca="1" si="195"/>
        <v>7</v>
      </c>
      <c r="CC66" s="16"/>
      <c r="CD66" s="16">
        <f t="shared" ca="1" si="183"/>
        <v>7</v>
      </c>
      <c r="CE66" s="16" t="str">
        <f t="shared" ca="1" si="196"/>
        <v>-</v>
      </c>
      <c r="CF66" s="16">
        <f t="shared" ca="1" si="197"/>
        <v>7</v>
      </c>
      <c r="DJ66" s="16">
        <f t="shared" ca="1" si="184"/>
        <v>9</v>
      </c>
      <c r="DK66" s="16"/>
      <c r="DL66" s="16">
        <f t="shared" ca="1" si="185"/>
        <v>2</v>
      </c>
      <c r="DM66" s="16" t="str">
        <f t="shared" ca="1" si="186"/>
        <v>9.2</v>
      </c>
      <c r="DN66" s="16" t="e" cm="1" vm="29">
        <f t="array" aca="1" ref="DN66" ca="1">OFFSET(Horarios!$P$3,DJ66-1,0,DL66,1)</f>
        <v>#VALUE!</v>
      </c>
      <c r="DO66" s="16"/>
      <c r="DP66" s="16">
        <v>9</v>
      </c>
      <c r="DQ66" s="16" t="str">
        <f t="shared" ca="1" si="198"/>
        <v>DR Congo</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4</v>
      </c>
      <c r="BF67" s="16">
        <f t="shared" ca="1" si="189"/>
        <v>3</v>
      </c>
      <c r="BG67" s="16">
        <f t="shared" ca="1" si="169"/>
        <v>1</v>
      </c>
      <c r="BH67" s="16">
        <f t="shared" ca="1" si="170"/>
        <v>1</v>
      </c>
      <c r="BI67" s="16">
        <f t="shared" ca="1" si="171"/>
        <v>1</v>
      </c>
      <c r="BJ67" s="16">
        <f t="shared" ca="1" si="172"/>
        <v>2</v>
      </c>
      <c r="BK67" s="16">
        <f t="shared" ca="1" si="173"/>
        <v>3</v>
      </c>
      <c r="BL67" s="16">
        <f t="shared" ca="1" si="190"/>
        <v>-1</v>
      </c>
      <c r="BM67" s="16">
        <f t="shared" ca="1" si="191"/>
        <v>4</v>
      </c>
      <c r="BN67" s="16">
        <f t="shared" ca="1" si="192"/>
        <v>4</v>
      </c>
      <c r="BO67" s="16" t="str">
        <f t="shared" si="174"/>
        <v>4J</v>
      </c>
      <c r="BP67" s="16"/>
      <c r="BQ67" s="16"/>
      <c r="BR67" s="16">
        <f t="shared" ca="1" si="175"/>
        <v>4</v>
      </c>
      <c r="BS67" s="16">
        <f t="shared" ca="1" si="193"/>
        <v>1</v>
      </c>
      <c r="BT67" s="16" t="str">
        <f t="shared" ca="1" si="194"/>
        <v>Pos. 1 (4)</v>
      </c>
      <c r="BU67" s="16">
        <f t="shared" ca="1" si="176"/>
        <v>-1</v>
      </c>
      <c r="BV67" s="16">
        <f t="shared" ca="1" si="177"/>
        <v>4</v>
      </c>
      <c r="BW67" s="16" t="str">
        <f t="shared" ca="1" si="178"/>
        <v>-</v>
      </c>
      <c r="BX67" s="16" t="str">
        <f t="shared" ca="1" si="179"/>
        <v>-</v>
      </c>
      <c r="BY67" s="16">
        <f t="shared" ca="1" si="180"/>
        <v>4</v>
      </c>
      <c r="BZ67" s="16" t="str">
        <f t="shared" ca="1" si="181"/>
        <v>-</v>
      </c>
      <c r="CA67" s="16" t="str">
        <f t="shared" ca="1" si="182"/>
        <v>-</v>
      </c>
      <c r="CB67" s="16">
        <f t="shared" ca="1" si="195"/>
        <v>4</v>
      </c>
      <c r="CC67" s="16"/>
      <c r="CD67" s="16">
        <f t="shared" ca="1" si="183"/>
        <v>4</v>
      </c>
      <c r="CE67" s="16" t="str">
        <f t="shared" ca="1" si="196"/>
        <v>-</v>
      </c>
      <c r="CF67" s="16">
        <f t="shared" ca="1" si="197"/>
        <v>4</v>
      </c>
      <c r="DJ67" s="16">
        <f t="shared" ca="1" si="184"/>
        <v>9</v>
      </c>
      <c r="DK67" s="16"/>
      <c r="DL67" s="16">
        <f t="shared" ca="1" si="185"/>
        <v>2</v>
      </c>
      <c r="DM67" s="16" t="str">
        <f t="shared" ca="1" si="186"/>
        <v>9.2</v>
      </c>
      <c r="DN67" s="16" t="e" cm="1" vm="29">
        <f t="array" aca="1" ref="DN67" ca="1">OFFSET(Horarios!$P$3,DJ67-1,0,DL67,1)</f>
        <v>#VALUE!</v>
      </c>
      <c r="DO67" s="16"/>
      <c r="DP67" s="16">
        <v>10</v>
      </c>
      <c r="DQ67" s="16" t="str">
        <f t="shared" ca="1" si="198"/>
        <v>Ghana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3</v>
      </c>
      <c r="BF68" s="16">
        <f t="shared" ca="1" si="189"/>
        <v>3</v>
      </c>
      <c r="BG68" s="16">
        <f t="shared" ca="1" si="169"/>
        <v>1</v>
      </c>
      <c r="BH68" s="16">
        <f t="shared" ca="1" si="170"/>
        <v>0</v>
      </c>
      <c r="BI68" s="16">
        <f t="shared" ca="1" si="171"/>
        <v>2</v>
      </c>
      <c r="BJ68" s="16">
        <f t="shared" ca="1" si="172"/>
        <v>2</v>
      </c>
      <c r="BK68" s="16">
        <f t="shared" ca="1" si="173"/>
        <v>5</v>
      </c>
      <c r="BL68" s="16">
        <f t="shared" ca="1" si="190"/>
        <v>-3</v>
      </c>
      <c r="BM68" s="16">
        <f t="shared" ca="1" si="191"/>
        <v>9</v>
      </c>
      <c r="BN68" s="16">
        <f t="shared" ca="1" si="192"/>
        <v>10</v>
      </c>
      <c r="BO68" s="16" t="str">
        <f t="shared" si="174"/>
        <v>4K</v>
      </c>
      <c r="BP68" s="16"/>
      <c r="BQ68" s="16"/>
      <c r="BR68" s="16">
        <f t="shared" ca="1" si="175"/>
        <v>3</v>
      </c>
      <c r="BS68" s="16">
        <f t="shared" ca="1" si="193"/>
        <v>5</v>
      </c>
      <c r="BT68" s="16" t="str">
        <f t="shared" ca="1" si="194"/>
        <v>Pos. 5 (6)</v>
      </c>
      <c r="BU68" s="16">
        <f t="shared" ca="1" si="176"/>
        <v>-3</v>
      </c>
      <c r="BV68" s="16">
        <f t="shared" ca="1" si="177"/>
        <v>9</v>
      </c>
      <c r="BW68" s="16" t="str">
        <f t="shared" ca="1" si="178"/>
        <v>Pos. 9 (2)</v>
      </c>
      <c r="BX68" s="16">
        <f t="shared" ca="1" si="179"/>
        <v>2</v>
      </c>
      <c r="BY68" s="16">
        <f t="shared" ca="1" si="180"/>
        <v>9</v>
      </c>
      <c r="BZ68" s="16" t="str">
        <f t="shared" ca="1" si="181"/>
        <v>Pos. 9 (2)</v>
      </c>
      <c r="CA68" s="16">
        <f t="shared" ca="1" si="182"/>
        <v>9</v>
      </c>
      <c r="CB68" s="16">
        <f t="shared" ca="1" si="195"/>
        <v>9</v>
      </c>
      <c r="CC68" s="16"/>
      <c r="CD68" s="16">
        <f t="shared" ca="1" si="183"/>
        <v>10.009</v>
      </c>
      <c r="CE68" s="16">
        <f t="shared" ca="1" si="196"/>
        <v>9</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Paraguay</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6">
        <f t="array" aca="1" ref="AB69" ca="1">Ver_flag_local</f>
        <v>#VALUE!</v>
      </c>
      <c r="AC69" s="50">
        <v>0</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5</v>
      </c>
      <c r="BL69" s="16">
        <f t="shared" ca="1" si="190"/>
        <v>-3</v>
      </c>
      <c r="BM69" s="16">
        <f t="shared" ca="1" si="191"/>
        <v>10</v>
      </c>
      <c r="BN69" s="16">
        <f t="shared" ca="1" si="192"/>
        <v>9</v>
      </c>
      <c r="BO69" s="16" t="str">
        <f t="shared" si="174"/>
        <v>4L</v>
      </c>
      <c r="BP69" s="16"/>
      <c r="BQ69" s="16"/>
      <c r="BR69" s="16">
        <f t="shared" ca="1" si="175"/>
        <v>3</v>
      </c>
      <c r="BS69" s="16">
        <f t="shared" ca="1" si="193"/>
        <v>5</v>
      </c>
      <c r="BT69" s="16" t="str">
        <f t="shared" ca="1" si="194"/>
        <v>Pos. 5 (6)</v>
      </c>
      <c r="BU69" s="16">
        <f t="shared" ca="1" si="176"/>
        <v>-3</v>
      </c>
      <c r="BV69" s="16">
        <f t="shared" ca="1" si="177"/>
        <v>9</v>
      </c>
      <c r="BW69" s="16" t="str">
        <f t="shared" ca="1" si="178"/>
        <v>Pos. 9 (2)</v>
      </c>
      <c r="BX69" s="16">
        <f t="shared" ca="1" si="179"/>
        <v>2</v>
      </c>
      <c r="BY69" s="16">
        <f t="shared" ca="1" si="180"/>
        <v>9</v>
      </c>
      <c r="BZ69" s="16" t="str">
        <f t="shared" ca="1" si="181"/>
        <v>Pos. 9 (2)</v>
      </c>
      <c r="CA69" s="16">
        <f t="shared" ca="1" si="182"/>
        <v>8</v>
      </c>
      <c r="CB69" s="16">
        <f ca="1">BY69+COUNTIFS(BZ$58:BZ$69,BZ69,CA$58:CA$69,"&gt;"&amp;CA69)</f>
        <v>10</v>
      </c>
      <c r="CC69" s="16"/>
      <c r="CD69" s="16">
        <f t="shared" ca="1" si="183"/>
        <v>9.01</v>
      </c>
      <c r="CE69" s="16">
        <f t="shared" ca="1" si="196"/>
        <v>8</v>
      </c>
      <c r="CF69" s="16">
        <f t="shared" ca="1" si="197"/>
        <v>9</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3</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1</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2</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6</v>
      </c>
      <c r="AS71" s="39">
        <f t="shared" ca="1" si="233"/>
        <v>3</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8</v>
      </c>
      <c r="AT73" s="48">
        <f t="shared" ca="1" si="233"/>
        <v>-8</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(2)</v>
      </c>
      <c r="G76" s="16"/>
      <c r="H76" s="16" t="str">
        <f t="shared" ref="H76:H81" ca="1" si="238">IF(D76="Pendiente","-",INDEX($BZ$6:$BZ$53,MATCH($AA76,$BD$6:$BD$53,0)))</f>
        <v>-</v>
      </c>
      <c r="I76" s="16" t="str">
        <f t="shared" ref="I76:I81" ca="1" si="239">IF(D76="Pendiente","-",INDEX($BZ$6:$BZ$53,MATCH($AF76,$BD$6:$BD$53,0)))</f>
        <v>P.2 (2)</v>
      </c>
      <c r="J76" s="16"/>
      <c r="K76" s="16" t="str">
        <f t="shared" ref="K76:K81" ca="1" si="240">IF(D76="Pendiente","-",INDEX($CE$6:$CE$53,MATCH($AA76,$BD$6:$BD$53,0)))</f>
        <v>-</v>
      </c>
      <c r="L76" s="16" t="str">
        <f t="shared" ref="L76:L81" ca="1" si="241">IF(D76="Pendiente","-",INDEX($CE$6:$CE$53,MATCH($AF76,$BD$6:$BD$53,0)))</f>
        <v>P.2 (2)</v>
      </c>
      <c r="M76" s="16"/>
      <c r="N76" s="16" t="str">
        <f t="shared" ref="N76:N81" ca="1" si="242">IF(D76="Pendiente","-",INDEX($CH$6:$CH$53,MATCH($AA76,$BD$6:$BD$53,0)))</f>
        <v>-</v>
      </c>
      <c r="O76" s="16" t="str">
        <f t="shared" ref="O76:O81" ca="1" si="243">IF(D76="Pendiente","-",INDEX($CH$6:$CH$53,MATCH($AF76,$BD$6:$BD$53,0)))</f>
        <v>P.2 (2)</v>
      </c>
      <c r="P76" s="16"/>
      <c r="Q76" s="16" t="str">
        <f t="shared" ref="Q76:Q81" ca="1" si="244">IF(D76="Pendiente","-",INDEX($CN$6:$CN$53,MATCH($AA76,$BD$6:$BD$53,0)))</f>
        <v>-</v>
      </c>
      <c r="R76" s="16" t="str">
        <f t="shared" ref="R76:R81" ca="1" si="245">IF(D76="Pendiente","-",INDEX($CN$6:$CN$53,MATCH($AF76,$BD$6:$BD$53,0)))</f>
        <v>P.2 (2)</v>
      </c>
      <c r="S76" s="16"/>
      <c r="T76" s="16" t="str">
        <f t="shared" ref="T76:T81" ca="1" si="246">IF(D76="Pendiente","-",INDEX($CS$6:$CS$53,MATCH($AA76,$BD$6:$BD$53,0)))</f>
        <v>-</v>
      </c>
      <c r="U76" s="16" t="str">
        <f t="shared" ref="U76:U81" ca="1" si="247">IF(D76="Pendiente","-",INDEX($CS$6:$CS$53,MATCH($AF76,$BD$6:$BD$53,0)))</f>
        <v>P.2 (2)</v>
      </c>
      <c r="V76" s="17"/>
      <c r="W76" s="659"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P.2 (2)</v>
      </c>
      <c r="F77" s="16" t="str">
        <f t="shared" ca="1" si="237"/>
        <v>-</v>
      </c>
      <c r="G77" s="16"/>
      <c r="H77" s="16" t="str">
        <f t="shared" ca="1" si="238"/>
        <v>P.2 (2)</v>
      </c>
      <c r="I77" s="16" t="str">
        <f t="shared" ca="1" si="239"/>
        <v>-</v>
      </c>
      <c r="J77" s="16"/>
      <c r="K77" s="16" t="str">
        <f t="shared" ca="1" si="240"/>
        <v>P.2 (2)</v>
      </c>
      <c r="L77" s="16" t="str">
        <f t="shared" ca="1" si="241"/>
        <v>-</v>
      </c>
      <c r="M77" s="16"/>
      <c r="N77" s="16" t="str">
        <f t="shared" ca="1" si="242"/>
        <v>P.2 (2)</v>
      </c>
      <c r="O77" s="16" t="str">
        <f t="shared" ca="1" si="243"/>
        <v>-</v>
      </c>
      <c r="P77" s="16"/>
      <c r="Q77" s="16" t="str">
        <f t="shared" ca="1" si="244"/>
        <v>P.2 (2)</v>
      </c>
      <c r="R77" s="16" t="str">
        <f t="shared" ca="1" si="245"/>
        <v>-</v>
      </c>
      <c r="S77" s="16"/>
      <c r="T77" s="16" t="str">
        <f t="shared" ca="1" si="246"/>
        <v>P.2 (2)</v>
      </c>
      <c r="U77" s="16" t="str">
        <f t="shared" ca="1" si="247"/>
        <v>-</v>
      </c>
      <c r="V77" s="17"/>
      <c r="W77" s="659"/>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(2)</v>
      </c>
      <c r="G78" s="16"/>
      <c r="H78" s="16" t="str">
        <f t="shared" ca="1" si="238"/>
        <v>-</v>
      </c>
      <c r="I78" s="16" t="str">
        <f t="shared" ca="1" si="239"/>
        <v>P.2 (2)</v>
      </c>
      <c r="J78" s="16"/>
      <c r="K78" s="16" t="str">
        <f t="shared" ca="1" si="240"/>
        <v>-</v>
      </c>
      <c r="L78" s="16" t="str">
        <f t="shared" ca="1" si="241"/>
        <v>P.2 (2)</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P.2 (2)</v>
      </c>
      <c r="G79" s="16"/>
      <c r="H79" s="16" t="str">
        <f t="shared" ca="1" si="238"/>
        <v>-</v>
      </c>
      <c r="I79" s="16" t="str">
        <f t="shared" ca="1" si="239"/>
        <v>P.2 (2)</v>
      </c>
      <c r="J79" s="16"/>
      <c r="K79" s="16" t="str">
        <f t="shared" ca="1" si="240"/>
        <v>-</v>
      </c>
      <c r="L79" s="16" t="str">
        <f t="shared" ca="1" si="241"/>
        <v>P.2 (2)</v>
      </c>
      <c r="M79" s="16"/>
      <c r="N79" s="16" t="str">
        <f t="shared" ca="1" si="242"/>
        <v>-</v>
      </c>
      <c r="O79" s="16" t="str">
        <f t="shared" ca="1" si="243"/>
        <v>P.2 (2)</v>
      </c>
      <c r="P79" s="16"/>
      <c r="Q79" s="16" t="str">
        <f t="shared" ca="1" si="244"/>
        <v>-</v>
      </c>
      <c r="R79" s="16" t="str">
        <f t="shared" ca="1" si="245"/>
        <v>P.2 (2)</v>
      </c>
      <c r="S79" s="16"/>
      <c r="T79" s="16" t="str">
        <f t="shared" ca="1" si="246"/>
        <v>-</v>
      </c>
      <c r="U79" s="16" t="str">
        <f t="shared" ca="1" si="247"/>
        <v>P.2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0</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4</v>
      </c>
      <c r="AN79" s="39">
        <f t="shared" ca="1" si="251"/>
        <v>3</v>
      </c>
      <c r="AO79" s="39">
        <f t="shared" ca="1" si="251"/>
        <v>1</v>
      </c>
      <c r="AP79" s="39">
        <f t="shared" ca="1" si="251"/>
        <v>1</v>
      </c>
      <c r="AQ79" s="39">
        <f t="shared" ca="1" si="251"/>
        <v>1</v>
      </c>
      <c r="AR79" s="39">
        <f t="shared" ca="1" si="251"/>
        <v>4</v>
      </c>
      <c r="AS79" s="39">
        <f t="shared" ca="1" si="251"/>
        <v>3</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(2)</v>
      </c>
      <c r="F80" s="16" t="str">
        <f t="shared" ca="1" si="237"/>
        <v>P.2 (2)</v>
      </c>
      <c r="G80" s="16"/>
      <c r="H80" s="16" t="str">
        <f t="shared" ca="1" si="238"/>
        <v>P.2 (2)</v>
      </c>
      <c r="I80" s="16" t="str">
        <f t="shared" ca="1" si="239"/>
        <v>P.2 (2)</v>
      </c>
      <c r="J80" s="16"/>
      <c r="K80" s="16" t="str">
        <f t="shared" ca="1" si="240"/>
        <v>P.2 (2)</v>
      </c>
      <c r="L80" s="16" t="str">
        <f t="shared" ca="1" si="241"/>
        <v>P.2 (2)</v>
      </c>
      <c r="M80" s="16"/>
      <c r="N80" s="16" t="str">
        <f t="shared" ca="1" si="242"/>
        <v>P.2 (2)</v>
      </c>
      <c r="O80" s="16" t="str">
        <f t="shared" ca="1" si="243"/>
        <v>P.2 (2)</v>
      </c>
      <c r="P80" s="16"/>
      <c r="Q80" s="16" t="str">
        <f t="shared" ca="1" si="244"/>
        <v>P.2 (2)</v>
      </c>
      <c r="R80" s="16" t="str">
        <f t="shared" ca="1" si="245"/>
        <v>P.2 (2)</v>
      </c>
      <c r="S80" s="16"/>
      <c r="T80" s="16" t="str">
        <f t="shared" ca="1" si="246"/>
        <v>P.2 (2)</v>
      </c>
      <c r="U80" s="16" t="str">
        <f t="shared" ca="1" si="247"/>
        <v>P.2 (2)</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4</v>
      </c>
      <c r="AN80" s="39">
        <f t="shared" ca="1" si="251"/>
        <v>3</v>
      </c>
      <c r="AO80" s="39">
        <f t="shared" ca="1" si="251"/>
        <v>1</v>
      </c>
      <c r="AP80" s="39">
        <f t="shared" ca="1" si="251"/>
        <v>1</v>
      </c>
      <c r="AQ80" s="39">
        <f t="shared" ca="1" si="251"/>
        <v>1</v>
      </c>
      <c r="AR80" s="39">
        <f t="shared" ca="1" si="251"/>
        <v>2</v>
      </c>
      <c r="AS80" s="39">
        <f t="shared" ca="1" si="251"/>
        <v>3</v>
      </c>
      <c r="AT80" s="43">
        <f t="shared" ca="1" si="251"/>
        <v>-1</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6</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2</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0</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4</v>
      </c>
      <c r="AS87" s="39">
        <f t="shared" ca="1" si="269"/>
        <v>3</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0</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2</v>
      </c>
      <c r="AS88" s="39">
        <f t="shared" ca="1" si="269"/>
        <v>5</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5</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2</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1</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2</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5</v>
      </c>
      <c r="AT96" s="43">
        <f t="shared" ca="1" si="287"/>
        <v>-3</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7</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Canada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v>4</v>
      </c>
      <c r="AC101" s="51">
        <v>1</v>
      </c>
      <c r="AD101" s="51">
        <v>1</v>
      </c>
      <c r="AE101" s="90">
        <v>5</v>
      </c>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4</v>
      </c>
      <c r="AV101" s="188"/>
      <c r="AW101" s="214"/>
      <c r="AX101" s="214"/>
      <c r="AY101" s="335" t="str">
        <f ca="1">+IF(OR($H$113&gt;=48,$AJ$99=144),Idiomas!D68,"")</f>
        <v xml:space="preserve">Best 3-placed groups: </v>
      </c>
      <c r="AZ101" s="336" t="str">
        <f ca="1">+IF(OR($H$113&gt;=48,$AJ$99=144),BI112,"")</f>
        <v>ABCEFGIJ</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Japan</v>
      </c>
      <c r="AG102" s="327">
        <f t="shared" ca="1" si="294"/>
        <v>1</v>
      </c>
      <c r="AH102" s="195">
        <v>76</v>
      </c>
      <c r="AI102" s="182">
        <v>1</v>
      </c>
      <c r="AJ102" s="80">
        <v>1</v>
      </c>
      <c r="AK102" s="605" t="e" cm="1" vm="3">
        <f t="array" aca="1" ref="AK102" ca="1">Ver_flag_visit</f>
        <v>#VALUE!</v>
      </c>
      <c r="AL102" s="81" t="str">
        <f t="shared" ref="AL102:AL113" ca="1" si="297">+IF($H$113&gt;=48,INDEX($BD$58:$BD$69,MATCH(AI102,$BN$58:$BN$69,0)),BB58)</f>
        <v>South Korea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South Korea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Scotland</v>
      </c>
      <c r="AG103" s="327">
        <f t="shared" ca="1" si="294"/>
        <v>1</v>
      </c>
      <c r="AH103" s="195">
        <v>74</v>
      </c>
      <c r="AI103" s="182">
        <v>2</v>
      </c>
      <c r="AJ103" s="42">
        <v>2</v>
      </c>
      <c r="AK103" s="602" t="e" cm="1" vm="27">
        <f t="array" aca="1" ref="AK103" ca="1">Ver_flag_visit</f>
        <v>#VALUE!</v>
      </c>
      <c r="AL103" s="85" t="str">
        <f t="shared" ca="1" si="297"/>
        <v>Iran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2</v>
      </c>
      <c r="AV103" s="182" t="str">
        <f t="shared" ca="1" si="300"/>
        <v>Iran</v>
      </c>
      <c r="AW103" s="215">
        <v>2</v>
      </c>
      <c r="AX103" s="170"/>
      <c r="AY103" s="276"/>
      <c r="AZ103" s="279" t="str">
        <f t="shared" ref="AZ103:AZ110" ca="1" si="303">+IF(OR($H$113&gt;=48,$AJ$99=144),BF117&amp;" - "&amp;BG117,"")</f>
        <v>1A - 3E</v>
      </c>
      <c r="BA103" s="176"/>
      <c r="BF103" t="str">
        <f t="shared" ref="BF103:BF110" ca="1" si="304">IFERROR(INDEX($BC$6:$BC$53,MATCH(AL102,$BD$6:$BD$53,0)),"")</f>
        <v>A</v>
      </c>
      <c r="BG103">
        <f t="shared" ref="BG103:BG110" ca="1" si="305">COUNTIF($BF$103:$BF$110,"&lt;="&amp;BF103)</f>
        <v>1</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3">
        <f t="array" aca="1" ref="AK104" ca="1">Ver_flag_visit</f>
        <v>#VALUE!</v>
      </c>
      <c r="AL104" s="85" t="str">
        <f t="shared" ca="1" si="297"/>
        <v>Sweden</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3</v>
      </c>
      <c r="AS104" s="86">
        <f t="shared" ca="1" si="307"/>
        <v>3</v>
      </c>
      <c r="AT104" s="87">
        <f t="shared" ca="1" si="307"/>
        <v>0</v>
      </c>
      <c r="AU104" s="330">
        <f t="shared" ca="1" si="299"/>
        <v>2</v>
      </c>
      <c r="AV104" s="182" t="str">
        <f t="shared" ca="1" si="300"/>
        <v>Sweden</v>
      </c>
      <c r="AW104" s="215">
        <v>3</v>
      </c>
      <c r="AX104" s="170"/>
      <c r="AY104" s="276"/>
      <c r="AZ104" s="279" t="str">
        <f t="shared" ca="1" si="303"/>
        <v>1B - 3G</v>
      </c>
      <c r="BA104" s="176"/>
      <c r="BF104" t="str">
        <f t="shared" ca="1" si="304"/>
        <v>G</v>
      </c>
      <c r="BG104">
        <f t="shared" ca="1" si="305"/>
        <v>6</v>
      </c>
      <c r="BI104">
        <v>2</v>
      </c>
      <c r="BJ104" t="str">
        <f t="shared" ca="1" si="306"/>
        <v>B</v>
      </c>
    </row>
    <row r="105" spans="1:62" ht="15.95" customHeight="1">
      <c r="A105" s="16" t="s">
        <v>685</v>
      </c>
      <c r="B105" s="16" t="s">
        <v>735</v>
      </c>
      <c r="C105" s="16"/>
      <c r="D105" s="16" t="str">
        <f t="shared" ca="1" si="289"/>
        <v>Ecuador</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2</v>
      </c>
      <c r="AD105" s="92">
        <v>1</v>
      </c>
      <c r="AE105" s="89"/>
      <c r="AF105" s="91" t="str">
        <f t="shared" ca="1" si="293"/>
        <v>Norway</v>
      </c>
      <c r="AG105" s="327">
        <f t="shared" ca="1" si="294"/>
        <v>1</v>
      </c>
      <c r="AH105" s="195">
        <v>78</v>
      </c>
      <c r="AI105" s="182">
        <v>4</v>
      </c>
      <c r="AJ105" s="42">
        <v>4</v>
      </c>
      <c r="AK105" s="602" t="e" cm="1" vm="39">
        <f t="array" aca="1" ref="AK105" ca="1">Ver_flag_visit</f>
        <v>#VALUE!</v>
      </c>
      <c r="AL105" s="85" t="str">
        <f t="shared" ca="1" si="297"/>
        <v>Algeria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2</v>
      </c>
      <c r="AS105" s="86">
        <f t="shared" ca="1" si="308"/>
        <v>3</v>
      </c>
      <c r="AT105" s="87">
        <f t="shared" ca="1" si="308"/>
        <v>-1</v>
      </c>
      <c r="AU105" s="330">
        <f t="shared" ca="1" si="299"/>
        <v>1</v>
      </c>
      <c r="AV105" s="182" t="str">
        <f t="shared" ca="1" si="300"/>
        <v>Algeria</v>
      </c>
      <c r="AW105" s="215"/>
      <c r="AX105" s="170"/>
      <c r="AY105" s="276"/>
      <c r="AZ105" s="279" t="str">
        <f t="shared" ca="1" si="303"/>
        <v>1D - 3B</v>
      </c>
      <c r="BA105" s="176"/>
      <c r="BF105" t="str">
        <f t="shared" ca="1" si="304"/>
        <v>F</v>
      </c>
      <c r="BG105">
        <f t="shared" ca="1" si="305"/>
        <v>5</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19">
        <f t="array" aca="1" ref="AK106" ca="1">Ver_flag_visit</f>
        <v>#VALUE!</v>
      </c>
      <c r="AL106" s="85" t="str">
        <f t="shared" ca="1" si="297"/>
        <v>Ivory Coast</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3</v>
      </c>
      <c r="AT106" s="87">
        <f t="shared" ca="1" si="309"/>
        <v>0</v>
      </c>
      <c r="AU106" s="330">
        <f t="shared" ca="1" si="299"/>
        <v>1</v>
      </c>
      <c r="AV106" s="182" t="str">
        <f t="shared" ca="1" si="300"/>
        <v>Ivory Coast</v>
      </c>
      <c r="AW106" s="215"/>
      <c r="AX106" s="170"/>
      <c r="AY106" s="276"/>
      <c r="AZ106" s="279" t="str">
        <f t="shared" ca="1" si="303"/>
        <v>1E - 3C</v>
      </c>
      <c r="BA106" s="176"/>
      <c r="BF106" t="str">
        <f t="shared" ca="1" si="304"/>
        <v>J</v>
      </c>
      <c r="BG106">
        <f t="shared" ca="1" si="305"/>
        <v>8</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1</v>
      </c>
      <c r="AD107" s="92">
        <v>0</v>
      </c>
      <c r="AE107" s="89"/>
      <c r="AF107" s="91" t="str">
        <f t="shared" ca="1" si="293"/>
        <v>Ivory Coast</v>
      </c>
      <c r="AG107" s="327">
        <f t="shared" ca="1" si="294"/>
        <v>1</v>
      </c>
      <c r="AH107" s="195">
        <v>79</v>
      </c>
      <c r="AI107" s="182">
        <v>6</v>
      </c>
      <c r="AJ107" s="42">
        <v>6</v>
      </c>
      <c r="AK107" s="602" t="e" cm="1" vm="12">
        <f t="array" aca="1" ref="AK107" ca="1">Ver_flag_visit</f>
        <v>#VALUE!</v>
      </c>
      <c r="AL107" s="85" t="str">
        <f t="shared" ca="1" si="297"/>
        <v>Scotland</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5</v>
      </c>
      <c r="AT107" s="87">
        <f t="shared" ca="1" si="310"/>
        <v>-1</v>
      </c>
      <c r="AU107" s="330">
        <f t="shared" ca="1" si="299"/>
        <v>1</v>
      </c>
      <c r="AV107" s="182" t="str">
        <f ca="1">INDEX($BD$58:$BD$69,MATCH(AI107,$BM$58:$BM$69,0))</f>
        <v>Scotland</v>
      </c>
      <c r="AW107" s="215"/>
      <c r="AX107" s="170"/>
      <c r="AY107" s="276"/>
      <c r="AZ107" s="279" t="str">
        <f t="shared" ca="1" si="303"/>
        <v>1G - 3A</v>
      </c>
      <c r="BA107" s="176"/>
      <c r="BF107" t="str">
        <f t="shared" ca="1" si="304"/>
        <v>E</v>
      </c>
      <c r="BG107">
        <f t="shared" ca="1" si="305"/>
        <v>4</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Algeria</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2</v>
      </c>
      <c r="AD108" s="92">
        <v>0</v>
      </c>
      <c r="AE108" s="89"/>
      <c r="AF108" s="91" t="str">
        <f t="shared" ca="1" si="293"/>
        <v>Algeria</v>
      </c>
      <c r="AG108" s="327">
        <f t="shared" ca="1" si="294"/>
        <v>1</v>
      </c>
      <c r="AH108" s="195">
        <v>80</v>
      </c>
      <c r="AI108" s="182">
        <v>7</v>
      </c>
      <c r="AJ108" s="42">
        <v>7</v>
      </c>
      <c r="AK108" s="602" t="e" cm="1" vm="35">
        <f t="array" aca="1" ref="AK108" ca="1">Ver_flag_visit</f>
        <v>#VALUE!</v>
      </c>
      <c r="AL108" s="85" t="str">
        <f t="shared" ca="1" si="297"/>
        <v>Senegal</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4</v>
      </c>
      <c r="AT108" s="87">
        <f t="shared" ca="1" si="311"/>
        <v>-1</v>
      </c>
      <c r="AU108" s="330">
        <f t="shared" ca="1" si="299"/>
        <v>1</v>
      </c>
      <c r="AV108" s="182" t="str">
        <f t="shared" ca="1" si="300"/>
        <v>Senegal</v>
      </c>
      <c r="AW108" s="215"/>
      <c r="AX108" s="170"/>
      <c r="AY108" s="276"/>
      <c r="AZ108" s="279" t="str">
        <f t="shared" ca="1" si="303"/>
        <v>1I - 3F</v>
      </c>
      <c r="BA108" s="176"/>
      <c r="BF108" t="str">
        <f t="shared" ca="1" si="304"/>
        <v>C</v>
      </c>
      <c r="BG108">
        <f t="shared" ca="1" si="305"/>
        <v>3</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South Korea</v>
      </c>
      <c r="AG109" s="327">
        <f t="shared" ca="1" si="294"/>
        <v>1</v>
      </c>
      <c r="AH109" s="195">
        <v>82</v>
      </c>
      <c r="AI109" s="182">
        <v>8</v>
      </c>
      <c r="AJ109" s="42">
        <v>8</v>
      </c>
      <c r="AK109" s="602" t="e" cm="1" vm="6">
        <f t="array" aca="1" ref="AK109" ca="1">Ver_flag_visit</f>
        <v>#VALUE!</v>
      </c>
      <c r="AL109" s="85" t="str">
        <f t="shared" ca="1" si="297"/>
        <v>Bosnia and Herzegovina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4</v>
      </c>
      <c r="AT109" s="87">
        <f t="shared" ca="1" si="312"/>
        <v>-2</v>
      </c>
      <c r="AU109" s="330">
        <f t="shared" ca="1" si="299"/>
        <v>1</v>
      </c>
      <c r="AV109" s="182" t="str">
        <f t="shared" ca="1" si="300"/>
        <v>Bosnia and Herzegovina</v>
      </c>
      <c r="AW109" s="215"/>
      <c r="AX109" s="170"/>
      <c r="AY109" s="276"/>
      <c r="AZ109" s="279" t="str">
        <f t="shared" ca="1" si="303"/>
        <v>1K - 3I</v>
      </c>
      <c r="BA109" s="176"/>
      <c r="BF109" t="str">
        <f t="shared" ca="1" si="304"/>
        <v>I</v>
      </c>
      <c r="BG109">
        <f t="shared" ca="1" si="305"/>
        <v>7</v>
      </c>
      <c r="BI109">
        <v>7</v>
      </c>
      <c r="BJ109" t="str">
        <f t="shared" ca="1" si="306"/>
        <v>I</v>
      </c>
    </row>
    <row r="110" spans="1:62" ht="15.95"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Turkey</v>
      </c>
      <c r="AB110" s="89"/>
      <c r="AC110" s="92">
        <v>2</v>
      </c>
      <c r="AD110" s="92">
        <v>0</v>
      </c>
      <c r="AE110" s="89"/>
      <c r="AF110" s="91" t="str">
        <f t="shared" ca="1" si="293"/>
        <v>Bosnia and Herzegovina</v>
      </c>
      <c r="AG110" s="327">
        <f t="shared" ca="1" si="294"/>
        <v>1</v>
      </c>
      <c r="AH110" s="195">
        <v>81</v>
      </c>
      <c r="AI110" s="182">
        <v>9</v>
      </c>
      <c r="AJ110" s="42">
        <v>9</v>
      </c>
      <c r="AK110" s="602" t="e" cm="1" vm="48">
        <f t="array" aca="1" ref="AK110" ca="1">Ver_flag_visit</f>
        <v>#VALUE!</v>
      </c>
      <c r="AL110" s="85" t="str">
        <f t="shared" ca="1" si="297"/>
        <v>Ghana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5</v>
      </c>
      <c r="AT110" s="87">
        <f t="shared" ca="1" si="313"/>
        <v>-3</v>
      </c>
      <c r="AU110" s="330">
        <f t="shared" ca="1" si="299"/>
        <v>2</v>
      </c>
      <c r="AV110" s="182" t="str">
        <f t="shared" ca="1" si="300"/>
        <v>DR Congo</v>
      </c>
      <c r="AW110" s="215">
        <v>10</v>
      </c>
      <c r="AX110" s="170"/>
      <c r="AY110" s="276"/>
      <c r="AZ110" s="279" t="str">
        <f t="shared" ca="1" si="303"/>
        <v>1L - 3J</v>
      </c>
      <c r="BA110" s="176"/>
      <c r="BF110" t="str">
        <f t="shared" ca="1" si="304"/>
        <v>B</v>
      </c>
      <c r="BG110">
        <f t="shared" ca="1" si="305"/>
        <v>2</v>
      </c>
      <c r="BI110">
        <v>8</v>
      </c>
      <c r="BJ110" t="str">
        <f t="shared" ca="1" si="306"/>
        <v>J</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1</v>
      </c>
      <c r="AE111" s="89"/>
      <c r="AF111" s="91" t="str">
        <f t="shared" ca="1" si="293"/>
        <v>Austria</v>
      </c>
      <c r="AG111" s="327">
        <f t="shared" ca="1" si="294"/>
        <v>1</v>
      </c>
      <c r="AH111" s="195">
        <v>84</v>
      </c>
      <c r="AI111" s="182">
        <v>10</v>
      </c>
      <c r="AJ111" s="42">
        <v>10</v>
      </c>
      <c r="AK111" s="602" t="e" cm="1" vm="43">
        <f t="array" aca="1" ref="AK111" ca="1">Ver_flag_visit</f>
        <v>#VALUE!</v>
      </c>
      <c r="AL111" s="85" t="str">
        <f t="shared" ca="1" si="297"/>
        <v>DR Congo</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5</v>
      </c>
      <c r="AT111" s="87">
        <f t="shared" ca="1" si="314"/>
        <v>-3</v>
      </c>
      <c r="AU111" s="330">
        <f t="shared" ca="1" si="299"/>
        <v>2</v>
      </c>
      <c r="AV111" s="182" t="str">
        <f t="shared" ca="1" si="300"/>
        <v>Ghana</v>
      </c>
      <c r="AW111" s="215">
        <v>9</v>
      </c>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14">
        <f t="array" aca="1" ref="AK112" ca="1">Ver_flag_visit</f>
        <v>#VALUE!</v>
      </c>
      <c r="AL112" s="85" t="str">
        <f t="shared" ca="1" si="297"/>
        <v>Paraguay</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5</v>
      </c>
      <c r="AT112" s="87">
        <f t="shared" ca="1" si="315"/>
        <v>-2</v>
      </c>
      <c r="AU112" s="330">
        <f t="shared" ca="1" si="299"/>
        <v>1</v>
      </c>
      <c r="AV112" s="182" t="str">
        <f t="shared" ca="1" si="300"/>
        <v>Paraguay</v>
      </c>
      <c r="AW112" s="215"/>
      <c r="AX112" s="170"/>
      <c r="AY112" s="275"/>
      <c r="AZ112" s="275"/>
      <c r="BA112" s="176"/>
      <c r="BI112" t="str">
        <f ca="1">IFERROR(CONCATENATE(BJ103,BJ104,BJ105,BJ106,BJ107,BJ108,BJ109,BJ110),"¿A/B/C/D/E/F/G/H/I/J/K/L?")</f>
        <v>ABCEFGIJ</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1</v>
      </c>
      <c r="AD113" s="92">
        <v>0</v>
      </c>
      <c r="AE113" s="90"/>
      <c r="AF113" s="91" t="str">
        <f t="shared" ca="1" si="293"/>
        <v>Iran</v>
      </c>
      <c r="AG113" s="327">
        <f t="shared" ca="1" si="294"/>
        <v>1</v>
      </c>
      <c r="AH113" s="195">
        <v>85</v>
      </c>
      <c r="AI113" s="182">
        <v>12</v>
      </c>
      <c r="AJ113" s="44">
        <v>12</v>
      </c>
      <c r="AK113" s="604" t="e" cm="1" vm="32">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6</v>
      </c>
      <c r="AT113" s="48">
        <f t="shared" ca="1" si="316"/>
        <v>-5</v>
      </c>
      <c r="AU113" s="330">
        <f t="shared" ca="1" si="299"/>
        <v>1</v>
      </c>
      <c r="AV113" s="182" t="str">
        <f t="shared" ca="1" si="300"/>
        <v>Saudi Arabia</v>
      </c>
      <c r="AW113" s="215"/>
      <c r="AX113" s="170"/>
      <c r="AY113" s="154"/>
      <c r="AZ113" s="155"/>
      <c r="BA113" s="176"/>
    </row>
    <row r="114" spans="1:59" ht="15.95" customHeight="1">
      <c r="A114" s="16" t="s">
        <v>688</v>
      </c>
      <c r="B114" s="16" t="s">
        <v>683</v>
      </c>
      <c r="C114" s="16"/>
      <c r="D114" s="16" t="str">
        <f t="shared" ca="1" si="289"/>
        <v>United States</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United States</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Senegal</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Senegal</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Canada</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Ecuador</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2</v>
      </c>
      <c r="AD122" s="97">
        <v>1</v>
      </c>
      <c r="AE122" s="89"/>
      <c r="AF122" s="91" t="str">
        <f t="shared" ca="1" si="321"/>
        <v>Ecuador</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3I</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3J</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Turkey</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Turkey</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United States</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1</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0</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1</v>
      </c>
      <c r="AD139" s="100">
        <v>2</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England</v>
      </c>
      <c r="E143" s="16">
        <v>101</v>
      </c>
      <c r="F143" s="16">
        <v>102</v>
      </c>
      <c r="G143" s="16"/>
      <c r="H143" s="16"/>
      <c r="I143" s="16"/>
      <c r="J143" s="16">
        <v>103</v>
      </c>
      <c r="K143" s="16">
        <v>46221.875</v>
      </c>
      <c r="L143" s="16" t="s">
        <v>727</v>
      </c>
      <c r="M143" s="16" t="str">
        <f ca="1">+INDEX($D$101:$D$147,MATCH(E143,$AH$101:$AH$147,0))</f>
        <v>Spain</v>
      </c>
      <c r="N143" s="16" t="str">
        <f ca="1">+INDEX($D$101:$D$147,MATCH(F143,$AH$101:$AH$147,0))</f>
        <v>Portugal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1</v>
      </c>
      <c r="AD143" s="105">
        <v>2</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Portugal</v>
      </c>
      <c r="I147" s="16"/>
      <c r="J147" s="16">
        <v>104</v>
      </c>
      <c r="K147" s="16">
        <v>46222.875</v>
      </c>
      <c r="L147" s="16" t="s">
        <v>728</v>
      </c>
      <c r="M147" s="16" t="str">
        <f ca="1">+INDEX($D$101:$D$147,MATCH(E147,$AH$101:$AH$147,0))</f>
        <v>Spain</v>
      </c>
      <c r="N147" s="16" t="str">
        <f ca="1">+INDEX($D$101:$D$147,MATCH(F147,$AH$101:$AH$147,0))</f>
        <v>Portugal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Portugal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Portugal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England</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1517</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1518</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Roel Westerveld</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2|0-3</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2|1-2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2|0-1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1|3-1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1|1-0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2|1-2</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2|0-2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1|3-0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X|1-1</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2|1-2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X|0-0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X|1-1</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X|1-1</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2|0-2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1|1-0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Turkey</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United States</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Paraguay</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Australia</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Iran</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Turkey</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United States</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Ivory Coast</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Algeria</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Iran</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Senegal</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Republic-Canada·X|1-1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Brazil-Japan·1|2-1</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Ecuador-Norway·1|2-1</v>
      </c>
      <c r="D168" s="706"/>
      <c r="E168" s="370"/>
      <c r="F168" s="370"/>
      <c r="G168" s="370"/>
      <c r="H168" s="370"/>
      <c r="I168" s="352"/>
      <c r="J168" s="370"/>
      <c r="K168" s="370"/>
      <c r="L168" s="370"/>
      <c r="M168" s="386"/>
      <c r="N168" s="377"/>
    </row>
    <row r="169" spans="1:14" ht="15" customHeight="1">
      <c r="A169" s="703"/>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706"/>
      <c r="E169" s="370"/>
      <c r="F169" s="370"/>
      <c r="G169" s="370"/>
      <c r="H169" s="370"/>
      <c r="I169" s="352"/>
      <c r="J169" s="370"/>
      <c r="K169" s="370"/>
      <c r="L169" s="370"/>
      <c r="M169" s="386"/>
      <c r="N169" s="377"/>
    </row>
    <row r="170" spans="1:14" ht="15" customHeight="1">
      <c r="A170" s="703"/>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Coast·1|1-0</v>
      </c>
      <c r="D170" s="706"/>
      <c r="E170" s="370"/>
      <c r="F170" s="370"/>
      <c r="G170" s="370"/>
      <c r="H170" s="370"/>
      <c r="I170" s="352"/>
      <c r="J170" s="370"/>
      <c r="K170" s="370"/>
      <c r="L170" s="370"/>
      <c r="M170" s="386"/>
      <c r="N170" s="377"/>
    </row>
    <row r="171" spans="1:14" ht="15" customHeight="1">
      <c r="A171" s="703"/>
      <c r="B171" s="360" t="str">
        <f ca="1">CONCATENATE(WORLDCUP!AA108,"-",WORLDCUP!AF108)</f>
        <v>England-Algeria</v>
      </c>
      <c r="C171" s="349" t="str">
        <f ca="1">CONCATENATE(WORLDCUP!AA108,"-",WORLDCUP!AF108,"·",IF(WORLDCUP!AC108&gt;WORLDCUP!AD108,1,IF(WORLDCUP!AC108&lt;WORLDCUP!AD108,2,IF(AND(WORLDCUP!AC108=WORLDCUP!AD108,WORLDCUP!AC108&lt;&gt;"",WORLDCUP!AD108&lt;&gt;""),"X",0))),"|",WORLDCUP!AC108,"-",WORLDCUP!AD108)</f>
        <v>England-Algeria·1|2-0</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Korea·1|1-0</v>
      </c>
      <c r="D172" s="706"/>
      <c r="E172" s="370"/>
      <c r="F172" s="370"/>
      <c r="G172" s="370"/>
      <c r="H172" s="370"/>
      <c r="I172" s="352"/>
      <c r="J172" s="370"/>
      <c r="K172" s="370"/>
      <c r="L172" s="370"/>
      <c r="M172" s="386"/>
      <c r="N172" s="377"/>
    </row>
    <row r="173" spans="1:14" ht="15" customHeight="1">
      <c r="A173" s="703"/>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Herzegovina·1|2-0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Spain-Austria·1|2-1</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706"/>
      <c r="E175" s="370"/>
      <c r="F175" s="370"/>
      <c r="G175" s="370"/>
      <c r="H175" s="370"/>
      <c r="I175" s="352"/>
      <c r="J175" s="370"/>
      <c r="K175" s="370"/>
      <c r="L175" s="370"/>
      <c r="M175" s="386"/>
      <c r="N175" s="377"/>
    </row>
    <row r="176" spans="1:14" ht="15" customHeight="1">
      <c r="A176" s="703"/>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Switzerland-Iran·1|1-0</v>
      </c>
      <c r="D176" s="706"/>
      <c r="E176" s="370"/>
      <c r="F176" s="370"/>
      <c r="G176" s="370"/>
      <c r="H176" s="370"/>
      <c r="I176" s="352"/>
      <c r="J176" s="370"/>
      <c r="K176" s="370"/>
      <c r="L176" s="370"/>
      <c r="M176" s="386"/>
      <c r="N176" s="377"/>
    </row>
    <row r="177" spans="1:14" ht="15" customHeight="1">
      <c r="A177" s="703"/>
      <c r="B177" s="360" t="str">
        <f ca="1">CONCATENATE(WORLDCUP!AA114,"-",WORLDCUP!AF114)</f>
        <v>United States-Egypt</v>
      </c>
      <c r="C177" s="349" t="str">
        <f ca="1">CONCATENATE(WORLDCUP!AA114,"-",WORLDCUP!AF114,"·",IF(WORLDCUP!AC114&gt;WORLDCUP!AD114,1,IF(WORLDCUP!AC114&lt;WORLDCUP!AD114,2,IF(AND(WORLDCUP!AC114=WORLDCUP!AD114,WORLDCUP!AC114&lt;&gt;"",WORLDCUP!AD114&lt;&gt;""),"X",0))),"|",WORLDCUP!AC114,"-",WORLDCUP!AD114)</f>
        <v>United States-Egypt·1|2-1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Portugal-Senegal</v>
      </c>
      <c r="C179" s="349" t="str">
        <f ca="1">CONCATENATE(WORLDCUP!AA116,"-",WORLDCUP!AF116,"·",IF(WORLDCUP!AC116&gt;WORLDCUP!AD116,1,IF(WORLDCUP!AC116&lt;WORLDCUP!AD116,2,IF(AND(WORLDCUP!AC116=WORLDCUP!AD116,WORLDCUP!AC116&lt;&gt;"",WORLDCUP!AD116&lt;&gt;""),"X",0))),"|",WORLDCUP!AC116,"-",WORLDCUP!AD116)</f>
        <v>Portugal-Senegal·1|2-0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Canada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Turkey</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Ecuador</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United States</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Canada-Netherlands·2|1-2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Brazil-Ecuador</v>
      </c>
      <c r="C202" s="351" t="str">
        <f ca="1">CONCATENATE(WORLDCUP!AA122,"-",WORLDCUP!AF122,"·",IF(WORLDCUP!AC122&gt;WORLDCUP!AD122,1,IF(WORLDCUP!AC122&lt;WORLDCUP!AD122,2,IF(AND(WORLDCUP!AC122=WORLDCUP!AD122,WORLDCUP!AC122&lt;&gt;"",WORLDCUP!AD122&lt;&gt;""),"X",0))),"|",WORLDCUP!AC122,"-",WORLDCUP!AD122)</f>
        <v>Brazil-Ecuador·1|2-1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Mexico-England·2|1-3</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Croatia-Spain·2|0-2</v>
      </c>
      <c r="D204" s="686"/>
      <c r="E204" s="352"/>
      <c r="F204" s="352"/>
      <c r="G204" s="352"/>
      <c r="H204" s="352"/>
      <c r="I204" s="352"/>
      <c r="J204" s="370"/>
      <c r="K204" s="370"/>
      <c r="L204" s="370"/>
      <c r="M204" s="386"/>
      <c r="N204" s="377"/>
    </row>
    <row r="205" spans="1:14" ht="15" customHeight="1">
      <c r="A205" s="703"/>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States·1|2-1</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Switzerland-Portugal·2|0-2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706"/>
      <c r="E221" s="685"/>
      <c r="F221" s="685"/>
      <c r="G221" s="685"/>
      <c r="H221" s="685"/>
      <c r="I221" s="352"/>
      <c r="J221" s="370"/>
      <c r="K221" s="370"/>
      <c r="L221" s="370"/>
      <c r="M221" s="386"/>
      <c r="N221" s="377"/>
    </row>
    <row r="222" spans="1:14" ht="15" customHeight="1">
      <c r="A222" s="703"/>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France-Spain·2|1-2</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England-Portugal·2|1-2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Portugal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France-England</v>
      </c>
      <c r="C244" s="349" t="str">
        <f ca="1">CONCATENATE(WORLDCUP!AA143,"-",WORLDCUP!AF143,"·",IF(WORLDCUP!AC143&gt;WORLDCUP!AD143,1,IF(WORLDCUP!AC143&lt;WORLDCUP!AD143,2,IF(AND(WORLDCUP!AC143=WORLDCUP!AD143,WORLDCUP!AC143&lt;&gt;"",WORLDCUP!AD143&lt;&gt;""),"X",0))),"|",WORLDCUP!AC143,"-",WORLDCUP!AD143)</f>
        <v>France-England·2|1-2</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Spain-Portugal</v>
      </c>
      <c r="C247" s="351" t="str">
        <f ca="1">CONCATENATE(WORLDCUP!AA147,"-",WORLDCUP!AF147,"·",IF(WORLDCUP!AC147&gt;WORLDCUP!AD147,1,IF(WORLDCUP!AC147&lt;WORLDCUP!AD147,2,IF(AND(WORLDCUP!AC147=WORLDCUP!AD147,WORLDCUP!AC147&lt;&gt;"",WORLDCUP!AD147&lt;&gt;""),"X",0))),"|",WORLDCUP!AC147,"-",WORLDCUP!AD147)</f>
        <v>Spain-Portugal·1|2-1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Portugal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England</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Kane</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Ronaldo</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Mbappe</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Kane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59"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3</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5-2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8-2</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2</v>
      </c>
      <c r="K5" s="43" t="str">
        <f ca="1">+INDEX(WORLDCUP!$AR$6:$AR$97,MATCH(L5,WORLDCUP!$AI$6:$AI$97,0))&amp;"-"&amp;INDEX(WORLDCUP!$AS$6:$AS$97,MATCH(L5,WORLDCUP!$AI$6:$AI$97,0))</f>
        <v>4-2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0</v>
      </c>
      <c r="W5" s="43" t="str">
        <f ca="1">+INDEX(WORLDCUP!$AR$6:$AR$97,MATCH(X5,WORLDCUP!$AI$6:$AI$97,0))&amp;"-"&amp;INDEX(WORLDCUP!$AS$6:$AS$97,MATCH(X5,WORLDCUP!$AI$6:$AI$97,0))</f>
        <v>4-4</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4-4</v>
      </c>
      <c r="L6" s="181" t="s">
        <v>90</v>
      </c>
      <c r="M6" s="181">
        <v>40</v>
      </c>
      <c r="N6" s="452"/>
      <c r="O6" s="444" t="str">
        <f ca="1">+MID(INDEX(WORLDCUP!$AA$4:$AA$147,MATCH(M6,WORLDCUP!$AH$4:$AH$147,0)),1,3)</f>
        <v>New</v>
      </c>
      <c r="P6" s="445">
        <f>IF(ISBLANK(INDEX(WORLDCUP!$AC$4:$AC$147,MATCH(M6,WORLDCUP!$AH$4:$AH$147,0))),"",INDEX(WORLDCUP!$AC$4:$AC$147,MATCH(M6,WORLDCUP!$AH$4:$AH$147,0)))</f>
        <v>0</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Ira</v>
      </c>
      <c r="U6" s="38">
        <f ca="1">+INDEX(WORLDCUP!$AM$6:$AM$97,MATCH(X6,WORLDCUP!$AI$6:$AI$97,0))</f>
        <v>4</v>
      </c>
      <c r="V6" s="39">
        <f ca="1">+INDEX(WORLDCUP!$AT$6:$AT$97,MATCH(X6,WORLDCUP!$AI$6:$AI$97,0))</f>
        <v>0</v>
      </c>
      <c r="W6" s="43" t="str">
        <f ca="1">+INDEX(WORLDCUP!$AR$6:$AR$97,MATCH(X6,WORLDCUP!$AI$6:$AI$97,0))&amp;"-"&amp;INDEX(WORLDCUP!$AS$6:$AS$97,MATCH(X6,WORLDCUP!$AI$6:$AI$97,0))</f>
        <v>3-3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-5</v>
      </c>
      <c r="K7" s="479" t="str">
        <f ca="1">+INDEX(WORLDCUP!$AR$6:$AR$97,MATCH(L7,WORLDCUP!$AI$6:$AI$97,0))&amp;"-"&amp;INDEX(WORLDCUP!$AS$6:$AS$97,MATCH(L7,WORLDCUP!$AI$6:$AI$97,0))</f>
        <v>1-6</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-6</v>
      </c>
      <c r="W7" s="479" t="str">
        <f ca="1">+INDEX(WORLDCUP!$AR$6:$AR$97,MATCH(X7,WORLDCUP!$AI$6:$AI$97,0))&amp;"-"&amp;INDEX(WORLDCUP!$AS$6:$AS$97,MATCH(X7,WORLDCUP!$AI$6:$AI$97,0))</f>
        <v>0-6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( 4 )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( 5 )</v>
      </c>
      <c r="AD10" s="500">
        <v>90</v>
      </c>
      <c r="AE10" s="456" t="str">
        <f ca="1">+MID(INDEX(WORLDCUP!$AA$101:$AA$147,MATCH(AD10,WORLDCUP!$Z$101:$Z$147,0)),1,3)</f>
        <v>Can</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5</v>
      </c>
      <c r="K12" s="451" t="str">
        <f ca="1">+INDEX(WORLDCUP!$AR$6:$AR$97,MATCH(L12,WORLDCUP!$AI$6:$AI$97,0))&amp;"-"&amp;INDEX(WORLDCUP!$AS$6:$AS$97,MATCH(L12,WORLDCUP!$AI$6:$AI$97,0))</f>
        <v>5-0</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9-1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4</v>
      </c>
      <c r="K13" s="43" t="str">
        <f ca="1">+INDEX(WORLDCUP!$AR$6:$AR$97,MATCH(L13,WORLDCUP!$AI$6:$AI$97,0))&amp;"-"&amp;INDEX(WORLDCUP!$AS$6:$AS$97,MATCH(L13,WORLDCUP!$AI$6:$AI$97,0))</f>
        <v>4-0</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5-2</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-5</v>
      </c>
      <c r="W14" s="43" t="str">
        <f ca="1">+INDEX(WORLDCUP!$AR$6:$AR$97,MATCH(X14,WORLDCUP!$AI$6:$AI$97,0))&amp;"-"&amp;INDEX(WORLDCUP!$AS$6:$AS$97,MATCH(X14,WORLDCUP!$AI$6:$AI$97,0))</f>
        <v>1-6</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0</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-7</v>
      </c>
      <c r="K15" s="479" t="str">
        <f ca="1">+INDEX(WORLDCUP!$AR$6:$AR$97,MATCH(L15,WORLDCUP!$AI$6:$AI$97,0))&amp;"-"&amp;INDEX(WORLDCUP!$AS$6:$AS$97,MATCH(L15,WORLDCUP!$AI$6:$AI$97,0))</f>
        <v>0-7</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-6</v>
      </c>
      <c r="W15" s="479" t="str">
        <f ca="1">+INDEX(WORLDCUP!$AR$6:$AR$97,MATCH(X15,WORLDCUP!$AI$6:$AI$97,0))&amp;"-"&amp;INDEX(WORLDCUP!$AS$6:$AS$97,MATCH(X15,WORLDCUP!$AI$6:$AI$97,0))</f>
        <v>1-7</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0</v>
      </c>
      <c r="BJ18" s="464">
        <f ca="1">COUNTIF(Pool!$C$182:$C$197,Fixture!BG18)-BK18-BL18-BM18-BN18-BO18</f>
        <v>1</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5</v>
      </c>
      <c r="K20" s="451" t="str">
        <f ca="1">+INDEX(WORLDCUP!$AR$6:$AR$97,MATCH(L20,WORLDCUP!$AI$6:$AI$97,0))&amp;"-"&amp;INDEX(WORLDCUP!$AS$6:$AS$97,MATCH(L20,WORLDCUP!$AI$6:$AI$97,0))</f>
        <v>7-2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7-1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1</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6-3</v>
      </c>
      <c r="L21" s="181" t="s">
        <v>668</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3</v>
      </c>
      <c r="W21" s="43" t="str">
        <f ca="1">+INDEX(WORLDCUP!$AR$6:$AR$97,MATCH(X21,WORLDCUP!$AI$6:$AI$97,0))&amp;"-"&amp;INDEX(WORLDCUP!$AS$6:$AS$97,MATCH(X21,WORLDCUP!$AI$6:$AI$97,0))</f>
        <v>6-3</v>
      </c>
      <c r="X21" s="181" t="s">
        <v>686</v>
      </c>
      <c r="Y21" s="181">
        <v>81</v>
      </c>
      <c r="Z21" s="425" t="s">
        <v>670</v>
      </c>
      <c r="AA21" s="426" t="str">
        <f ca="1">+MID(INDEX(WORLDCUP!$AA$101:$AA$147,MATCH(Y21,WORLDCUP!$Z$101:$Z$147,0)),1,3)</f>
        <v>Tur</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1</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4-5</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-1</v>
      </c>
      <c r="W22" s="43" t="str">
        <f ca="1">+INDEX(WORLDCUP!$AR$6:$AR$97,MATCH(X22,WORLDCUP!$AI$6:$AI$97,0))&amp;"-"&amp;INDEX(WORLDCUP!$AS$6:$AS$97,MATCH(X22,WORLDCUP!$AI$6:$AI$97,0))</f>
        <v>3-4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-7</v>
      </c>
      <c r="K23" s="479" t="str">
        <f ca="1">+INDEX(WORLDCUP!$AR$6:$AR$97,MATCH(L23,WORLDCUP!$AI$6:$AI$97,0))&amp;"-"&amp;INDEX(WORLDCUP!$AS$6:$AS$97,MATCH(L23,WORLDCUP!$AI$6:$AI$97,0))</f>
        <v>1-8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-8</v>
      </c>
      <c r="W23" s="479" t="str">
        <f ca="1">+INDEX(WORLDCUP!$AR$6:$AR$97,MATCH(X23,WORLDCUP!$AI$6:$AI$97,0))&amp;"-"&amp;INDEX(WORLDCUP!$AS$6:$AS$97,MATCH(X23,WORLDCUP!$AI$6:$AI$97,0))</f>
        <v>0-8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Portugal</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England</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Port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7</v>
      </c>
      <c r="J29" s="39">
        <f ca="1">+INDEX(WORLDCUP!$AT$6:$AT$97,MATCH(L29,WORLDCUP!$AI$6:$AI$97,0))</f>
        <v>2</v>
      </c>
      <c r="K29" s="43" t="str">
        <f ca="1">+INDEX(WORLDCUP!$AR$6:$AR$97,MATCH(L29,WORLDCUP!$AI$6:$AI$97,0))&amp;"-"&amp;INDEX(WORLDCUP!$AS$6:$AS$97,MATCH(L29,WORLDCUP!$AI$6:$AI$97,0))</f>
        <v>5-3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4</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Ecu</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1</v>
      </c>
      <c r="J30" s="39">
        <f ca="1">+INDEX(WORLDCUP!$AT$6:$AT$97,MATCH(L30,WORLDCUP!$AI$6:$AI$97,0))</f>
        <v>-2</v>
      </c>
      <c r="K30" s="43" t="str">
        <f ca="1">+INDEX(WORLDCUP!$AR$6:$AR$97,MATCH(L30,WORLDCUP!$AI$6:$AI$97,0))&amp;"-"&amp;INDEX(WORLDCUP!$AS$6:$AS$97,MATCH(L30,WORLDCUP!$AI$6:$AI$97,0))</f>
        <v>3-5</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4</v>
      </c>
      <c r="V30" s="39">
        <f ca="1">+INDEX(WORLDCUP!$AT$6:$AT$97,MATCH(X30,WORLDCUP!$AI$6:$AI$97,0))</f>
        <v>-1</v>
      </c>
      <c r="W30" s="43" t="str">
        <f ca="1">+INDEX(WORLDCUP!$AR$6:$AR$97,MATCH(X30,WORLDCUP!$AI$6:$AI$97,0))&amp;"-"&amp;INDEX(WORLDCUP!$AS$6:$AS$97,MATCH(X30,WORLDCUP!$AI$6:$AI$97,0))</f>
        <v>2-3</v>
      </c>
      <c r="X30" s="181" t="s">
        <v>451</v>
      </c>
      <c r="Y30" s="181">
        <v>78</v>
      </c>
      <c r="Z30" s="425" t="s">
        <v>674</v>
      </c>
      <c r="AA30" s="426" t="str">
        <f ca="1">+MID(INDEX(WORLDCUP!$AA$101:$AA$147,MATCH(Y30,WORLDCUP!$Z$101:$Z$147,0)),1,3)</f>
        <v>Ecu</v>
      </c>
      <c r="AB30" s="472">
        <f>+IF(ISBLANK(INDEX(WORLDCUP!$AC$101:$AC$147,MATCH(Y30,WORLDCUP!$Z$101:$Z$147,0))),"",INDEX(WORLDCUP!$AC$101:$AC$147,MATCH(Y30,WORLDCUP!$Z$101:$Z$147,0)))</f>
        <v>2</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-3</v>
      </c>
      <c r="K31" s="479" t="str">
        <f ca="1">+INDEX(WORLDCUP!$AR$6:$AR$97,MATCH(L31,WORLDCUP!$AI$6:$AI$97,0))&amp;"-"&amp;INDEX(WORLDCUP!$AS$6:$AS$97,MATCH(L31,WORLDCUP!$AI$6:$AI$97,0))</f>
        <v>2-5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0-6</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Ivo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7</v>
      </c>
      <c r="K36" s="451" t="str">
        <f ca="1">+INDEX(WORLDCUP!$AR$6:$AR$97,MATCH(L36,WORLDCUP!$AI$6:$AI$97,0))&amp;"-"&amp;INDEX(WORLDCUP!$AS$6:$AS$97,MATCH(L36,WORLDCUP!$AI$6:$AI$97,0))</f>
        <v>8-1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7-0</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2</v>
      </c>
      <c r="K37" s="43" t="str">
        <f ca="1">+INDEX(WORLDCUP!$AR$6:$AR$97,MATCH(L37,WORLDCUP!$AI$6:$AI$97,0))&amp;"-"&amp;INDEX(WORLDCUP!$AS$6:$AS$97,MATCH(L37,WORLDCUP!$AI$6:$AI$97,0))</f>
        <v>4-2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1</v>
      </c>
      <c r="W37" s="43" t="str">
        <f ca="1">+INDEX(WORLDCUP!$AR$6:$AR$97,MATCH(X37,WORLDCUP!$AI$6:$AI$97,0))&amp;"-"&amp;INDEX(WORLDCUP!$AS$6:$AS$97,MATCH(X37,WORLDCUP!$AI$6:$AI$97,0))</f>
        <v>4-3</v>
      </c>
      <c r="X37" s="181" t="s">
        <v>692</v>
      </c>
      <c r="Y37" s="181">
        <v>80</v>
      </c>
      <c r="Z37" s="425" t="s">
        <v>737</v>
      </c>
      <c r="AA37" s="480" t="str">
        <f ca="1">+MID(INDEX(WORLDCUP!$AF$101:$AF$147,MATCH(Y37,WORLDCUP!$Z$101:$Z$147,0)),1,IF(WORLDCUP!$H$113&lt;144,6,3))</f>
        <v>Alg</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1</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1</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-3</v>
      </c>
      <c r="W38" s="43" t="str">
        <f ca="1">+INDEX(WORLDCUP!$AR$6:$AR$97,MATCH(X38,WORLDCUP!$AI$6:$AI$97,0))&amp;"-"&amp;INDEX(WORLDCUP!$AS$6:$AS$97,MATCH(X38,WORLDCUP!$AI$6:$AI$97,0))</f>
        <v>2-5</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0-9</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-5</v>
      </c>
      <c r="W39" s="479" t="str">
        <f ca="1">+INDEX(WORLDCUP!$AR$6:$AR$97,MATCH(X39,WORLDCUP!$AI$6:$AI$97,0))&amp;"-"&amp;INDEX(WORLDCUP!$AS$6:$AS$97,MATCH(X39,WORLDCUP!$AI$6:$AI$97,0))</f>
        <v>0-5</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Uni</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4</v>
      </c>
      <c r="K44" s="451" t="str">
        <f ca="1">+INDEX(WORLDCUP!$AR$6:$AR$97,MATCH(L44,WORLDCUP!$AI$6:$AI$97,0))&amp;"-"&amp;INDEX(WORLDCUP!$AS$6:$AS$97,MATCH(L44,WORLDCUP!$AI$6:$AI$97,0))</f>
        <v>6-2</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7</v>
      </c>
      <c r="W44" s="451" t="str">
        <f ca="1">+INDEX(WORLDCUP!$AR$6:$AR$97,MATCH(X44,WORLDCUP!$AI$6:$AI$97,0))&amp;"-"&amp;INDEX(WORLDCUP!$AS$6:$AS$97,MATCH(X44,WORLDCUP!$AI$6:$AI$97,0))</f>
        <v>8-1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1</v>
      </c>
      <c r="K45" s="43" t="str">
        <f ca="1">+INDEX(WORLDCUP!$AR$6:$AR$97,MATCH(L45,WORLDCUP!$AI$6:$AI$97,0))&amp;"-"&amp;INDEX(WORLDCUP!$AS$6:$AS$97,MATCH(L45,WORLDCUP!$AI$6:$AI$97,0))</f>
        <v>4-3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3</v>
      </c>
      <c r="W45" s="43" t="str">
        <f ca="1">+INDEX(WORLDCUP!$AR$6:$AR$97,MATCH(X45,WORLDCUP!$AI$6:$AI$97,0))&amp;"-"&amp;INDEX(WORLDCUP!$AS$6:$AS$97,MATCH(X45,WORLDCUP!$AI$6:$AI$97,0))</f>
        <v>5-2</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4</v>
      </c>
      <c r="J46" s="39">
        <f ca="1">+INDEX(WORLDCUP!$AT$6:$AT$97,MATCH(L46,WORLDCUP!$AI$6:$AI$97,0))</f>
        <v>0</v>
      </c>
      <c r="K46" s="43" t="str">
        <f ca="1">+INDEX(WORLDCUP!$AR$6:$AR$97,MATCH(L46,WORLDCUP!$AI$6:$AI$97,0))&amp;"-"&amp;INDEX(WORLDCUP!$AS$6:$AS$97,MATCH(L46,WORLDCUP!$AI$6:$AI$97,0))</f>
        <v>3-3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-3</v>
      </c>
      <c r="W46" s="43" t="str">
        <f ca="1">+INDEX(WORLDCUP!$AR$6:$AR$97,MATCH(X46,WORLDCUP!$AI$6:$AI$97,0))&amp;"-"&amp;INDEX(WORLDCUP!$AS$6:$AS$97,MATCH(X46,WORLDCUP!$AI$6:$AI$97,0))</f>
        <v>2-5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0-5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0-7</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Sen</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Sweden</v>
      </c>
      <c r="G2" s="9" t="str">
        <f ca="1">+WORLDCUP!BD65</f>
        <v>Saudi Arabia</v>
      </c>
      <c r="H2" s="9" t="str">
        <f ca="1">+WORLDCUP!BD64</f>
        <v>Iran</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Senegal</v>
      </c>
      <c r="F3" s="9" t="str">
        <f ca="1">+WORLDCUP!BD61</f>
        <v>Paraguay</v>
      </c>
      <c r="G3" s="9" t="str">
        <f ca="1">+WORLDCUP!BD67</f>
        <v>Algeria</v>
      </c>
      <c r="H3" s="9" t="str">
        <f ca="1">+WORLDCUP!BD63</f>
        <v>Sweden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Paraguay</v>
      </c>
      <c r="G4" s="9" t="str">
        <f ca="1">+WORLDCUP!BD65</f>
        <v>Saudi Arabia</v>
      </c>
      <c r="H4" s="9" t="str">
        <f ca="1">+WORLDCUP!BD64</f>
        <v>Iran</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Paraguay</v>
      </c>
      <c r="G5" s="9" t="str">
        <f ca="1">+WORLDCUP!BD65</f>
        <v>Saudi Arabia</v>
      </c>
      <c r="H5" s="9" t="str">
        <f ca="1">+WORLDCUP!BD63</f>
        <v>Sweden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Iran</v>
      </c>
      <c r="E6" s="9" t="str">
        <f ca="1">+WORLDCUP!BD66</f>
        <v>Senegal</v>
      </c>
      <c r="F6" s="9" t="str">
        <f ca="1">+WORLDCUP!BD61</f>
        <v>Paraguay</v>
      </c>
      <c r="G6" s="9" t="str">
        <f ca="1">+WORLDCUP!BD67</f>
        <v>Algeria</v>
      </c>
      <c r="H6" s="9" t="str">
        <f ca="1">+WORLDCUP!BD63</f>
        <v>Sweden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Iran</v>
      </c>
      <c r="E7" s="9" t="str">
        <f ca="1">+WORLDCUP!BD67</f>
        <v>Algeria</v>
      </c>
      <c r="F7" s="9" t="str">
        <f ca="1">+WORLDCUP!BD61</f>
        <v>Paraguay</v>
      </c>
      <c r="G7" s="9" t="str">
        <f ca="1">+WORLDCUP!BD65</f>
        <v>Saudi Arabia</v>
      </c>
      <c r="H7" s="9" t="str">
        <f ca="1">+WORLDCUP!BD63</f>
        <v>Sweden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Iran</v>
      </c>
      <c r="E8" s="9" t="str">
        <f ca="1">+WORLDCUP!BD66</f>
        <v>Senegal</v>
      </c>
      <c r="F8" s="9" t="str">
        <f ca="1">+WORLDCUP!BD61</f>
        <v>Paraguay</v>
      </c>
      <c r="G8" s="9" t="str">
        <f ca="1">+WORLDCUP!BD65</f>
        <v>Saudi Arabia</v>
      </c>
      <c r="H8" s="9" t="str">
        <f ca="1">+WORLDCUP!BD63</f>
        <v>Sweden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Iran</v>
      </c>
      <c r="E9" s="9" t="str">
        <f ca="1">+WORLDCUP!BD67</f>
        <v>Algeria</v>
      </c>
      <c r="F9" s="9" t="str">
        <f ca="1">+WORLDCUP!BD61</f>
        <v>Paraguay</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Iran</v>
      </c>
      <c r="E10" s="9" t="str">
        <f ca="1">+WORLDCUP!BD67</f>
        <v>Algeria</v>
      </c>
      <c r="F10" s="9" t="str">
        <f ca="1">+WORLDCUP!BD61</f>
        <v>Paraguay</v>
      </c>
      <c r="G10" s="9" t="str">
        <f ca="1">+WORLDCUP!BD65</f>
        <v>Saudi Arabia</v>
      </c>
      <c r="H10" s="9" t="str">
        <f ca="1">+WORLDCUP!BD63</f>
        <v>Sweden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Senegal</v>
      </c>
      <c r="F11" s="9" t="str">
        <f ca="1">+WORLDCUP!BD60</f>
        <v>Scotland</v>
      </c>
      <c r="G11" s="9" t="str">
        <f ca="1">+WORLDCUP!BD67</f>
        <v>Algeria</v>
      </c>
      <c r="H11" s="9" t="str">
        <f ca="1">+WORLDCUP!BD63</f>
        <v>Sweden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Iran</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Iran</v>
      </c>
      <c r="E14" s="9" t="str">
        <f ca="1">+WORLDCUP!BD66</f>
        <v>Senegal</v>
      </c>
      <c r="F14" s="9" t="str">
        <f ca="1">+WORLDCUP!BD60</f>
        <v>Scotland</v>
      </c>
      <c r="G14" s="9" t="str">
        <f ca="1">+WORLDCUP!BD67</f>
        <v>Algeria</v>
      </c>
      <c r="H14" s="9" t="str">
        <f ca="1">+WORLDCUP!BD63</f>
        <v>Sweden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Iran</v>
      </c>
      <c r="E15" s="9" t="str">
        <f ca="1">+WORLDCUP!BD67</f>
        <v>Algeria</v>
      </c>
      <c r="F15" s="9" t="str">
        <f ca="1">+WORLDCUP!BD60</f>
        <v>Scotland</v>
      </c>
      <c r="G15" s="9" t="str">
        <f ca="1">+WORLDCUP!BD65</f>
        <v>Saudi Arabia</v>
      </c>
      <c r="H15" s="9" t="str">
        <f ca="1">+WORLDCUP!BD63</f>
        <v>Sweden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Iran</v>
      </c>
      <c r="E16" s="9" t="str">
        <f ca="1">+WORLDCUP!BD66</f>
        <v>Senegal</v>
      </c>
      <c r="F16" s="9" t="str">
        <f ca="1">+WORLDCUP!BD60</f>
        <v>Scotland</v>
      </c>
      <c r="G16" s="9" t="str">
        <f ca="1">+WORLDCUP!BD65</f>
        <v>Saudi Arabia</v>
      </c>
      <c r="H16" s="9" t="str">
        <f ca="1">+WORLDCUP!BD63</f>
        <v>Sweden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Iran</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Iran</v>
      </c>
      <c r="E18" s="9" t="str">
        <f ca="1">+WORLDCUP!BD67</f>
        <v>Algeria</v>
      </c>
      <c r="F18" s="9" t="str">
        <f ca="1">+WORLDCUP!BD60</f>
        <v>Scotland</v>
      </c>
      <c r="G18" s="9" t="str">
        <f ca="1">+WORLDCUP!BD65</f>
        <v>Saudi Arabia</v>
      </c>
      <c r="H18" s="9" t="str">
        <f ca="1">+WORLDCUP!BD63</f>
        <v>Sweden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Senegal</v>
      </c>
      <c r="F19" s="9" t="str">
        <f ca="1">+WORLDCUP!BD60</f>
        <v>Scotland</v>
      </c>
      <c r="G19" s="9" t="str">
        <f ca="1">+WORLDCUP!BD67</f>
        <v>Algeria</v>
      </c>
      <c r="H19" s="9" t="str">
        <f ca="1">+WORLDCUP!BD61</f>
        <v>Paraguay</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Paraguay</v>
      </c>
      <c r="G20" s="9" t="str">
        <f ca="1">+WORLDCUP!BD65</f>
        <v>Saudi Arabia</v>
      </c>
      <c r="H20" s="9" t="str">
        <f ca="1">+WORLDCUP!BD63</f>
        <v>Sweden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Iran</v>
      </c>
      <c r="E21" s="9" t="str">
        <f ca="1">+WORLDCUP!BD66</f>
        <v>Senegal</v>
      </c>
      <c r="F21" s="9" t="str">
        <f ca="1">+WORLDCUP!BD61</f>
        <v>Paraguay</v>
      </c>
      <c r="G21" s="9" t="str">
        <f ca="1">+WORLDCUP!BD67</f>
        <v>Algeria</v>
      </c>
      <c r="H21" s="9" t="str">
        <f ca="1">+WORLDCUP!BD63</f>
        <v>Sweden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Iran</v>
      </c>
      <c r="E22" s="9" t="str">
        <f ca="1">+WORLDCUP!BD67</f>
        <v>Algeria</v>
      </c>
      <c r="F22" s="9" t="str">
        <f ca="1">+WORLDCUP!BD61</f>
        <v>Paraguay</v>
      </c>
      <c r="G22" s="9" t="str">
        <f ca="1">+WORLDCUP!BD65</f>
        <v>Saudi Arabia</v>
      </c>
      <c r="H22" s="9" t="str">
        <f ca="1">+WORLDCUP!BD63</f>
        <v>Sweden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Iran</v>
      </c>
      <c r="E23" s="9" t="str">
        <f ca="1">+WORLDCUP!BD66</f>
        <v>Senegal</v>
      </c>
      <c r="F23" s="9" t="str">
        <f ca="1">+WORLDCUP!BD61</f>
        <v>Paraguay</v>
      </c>
      <c r="G23" s="9" t="str">
        <f ca="1">+WORLDCUP!BD65</f>
        <v>Saudi Arabia</v>
      </c>
      <c r="H23" s="9" t="str">
        <f ca="1">+WORLDCUP!BD63</f>
        <v>Sweden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Iran</v>
      </c>
      <c r="E24" s="9" t="str">
        <f ca="1">+WORLDCUP!BD67</f>
        <v>Algeria</v>
      </c>
      <c r="F24" s="9" t="str">
        <f ca="1">+WORLDCUP!BD61</f>
        <v>Paraguay</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Iran</v>
      </c>
      <c r="E25" s="9" t="str">
        <f ca="1">+WORLDCUP!BD67</f>
        <v>Algeria</v>
      </c>
      <c r="F25" s="9" t="str">
        <f ca="1">+WORLDCUP!BD61</f>
        <v>Paraguay</v>
      </c>
      <c r="G25" s="9" t="str">
        <f ca="1">+WORLDCUP!BD65</f>
        <v>Saudi Arabia</v>
      </c>
      <c r="H25" s="9" t="str">
        <f ca="1">+WORLDCUP!BD63</f>
        <v>Sweden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Paraguay</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Iran</v>
      </c>
      <c r="E27" s="9" t="str">
        <f ca="1">+WORLDCUP!BD66</f>
        <v>Senegal</v>
      </c>
      <c r="F27" s="9" t="str">
        <f ca="1">+WORLDCUP!BD60</f>
        <v>Scotland</v>
      </c>
      <c r="G27" s="9" t="str">
        <f ca="1">+WORLDCUP!BD67</f>
        <v>Algeria</v>
      </c>
      <c r="H27" s="9" t="str">
        <f ca="1">+WORLDCUP!BD61</f>
        <v>Paraguay</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Iran</v>
      </c>
      <c r="E28" s="9" t="str">
        <f ca="1">+WORLDCUP!BD67</f>
        <v>Algeria</v>
      </c>
      <c r="F28" s="9" t="str">
        <f ca="1">+WORLDCUP!BD60</f>
        <v>Scotland</v>
      </c>
      <c r="G28" s="9" t="str">
        <f ca="1">+WORLDCUP!BD65</f>
        <v>Saudi Arabia</v>
      </c>
      <c r="H28" s="9" t="str">
        <f ca="1">+WORLDCUP!BD61</f>
        <v>Paraguay</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Iran</v>
      </c>
      <c r="E29" s="9" t="str">
        <f ca="1">+WORLDCUP!BD66</f>
        <v>Senegal</v>
      </c>
      <c r="F29" s="9" t="str">
        <f ca="1">+WORLDCUP!BD60</f>
        <v>Scotland</v>
      </c>
      <c r="G29" s="9" t="str">
        <f ca="1">+WORLDCUP!BD65</f>
        <v>Saudi Arabia</v>
      </c>
      <c r="H29" s="9" t="str">
        <f ca="1">+WORLDCUP!BD61</f>
        <v>Paraguay</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Iran</v>
      </c>
      <c r="E30" s="9" t="str">
        <f ca="1">+WORLDCUP!BD67</f>
        <v>Algeria</v>
      </c>
      <c r="F30" s="9" t="str">
        <f ca="1">+WORLDCUP!BD60</f>
        <v>Scotland</v>
      </c>
      <c r="G30" s="9" t="str">
        <f ca="1">+WORLDCUP!BD65</f>
        <v>Saudi Arabia</v>
      </c>
      <c r="H30" s="9" t="str">
        <f ca="1">+WORLDCUP!BD61</f>
        <v>Paraguay</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Iran</v>
      </c>
      <c r="E31" s="9" t="str">
        <f ca="1">+WORLDCUP!BD67</f>
        <v>Algeria</v>
      </c>
      <c r="F31" s="9" t="str">
        <f ca="1">+WORLDCUP!BD60</f>
        <v>Scotland</v>
      </c>
      <c r="G31" s="9" t="str">
        <f ca="1">+WORLDCUP!BD65</f>
        <v>Saudi Arabia</v>
      </c>
      <c r="H31" s="9" t="str">
        <f ca="1">+WORLDCUP!BD61</f>
        <v>Paraguay</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Paraguay</v>
      </c>
      <c r="G32" s="9" t="str">
        <f ca="1">+WORLDCUP!BD66</f>
        <v>Senegal</v>
      </c>
      <c r="H32" s="9" t="str">
        <f ca="1">+WORLDCUP!BD63</f>
        <v>Sweden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Paraguay</v>
      </c>
      <c r="G33" s="9" t="str">
        <f ca="1">+WORLDCUP!BD65</f>
        <v>Saudi Arabia</v>
      </c>
      <c r="H33" s="9" t="str">
        <f ca="1">+WORLDCUP!BD63</f>
        <v>Sweden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Paraguay</v>
      </c>
      <c r="G34" s="9" t="str">
        <f ca="1">+WORLDCUP!BD65</f>
        <v>Saudi Arabia</v>
      </c>
      <c r="H34" s="9" t="str">
        <f ca="1">+WORLDCUP!BD63</f>
        <v>Sweden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Paraguay</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Paraguay</v>
      </c>
      <c r="G36" s="9" t="str">
        <f ca="1">+WORLDCUP!BD65</f>
        <v>Saudi Arabia</v>
      </c>
      <c r="H36" s="9" t="str">
        <f ca="1">+WORLDCUP!BD63</f>
        <v>Sweden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Iran</v>
      </c>
      <c r="E37" s="9" t="str">
        <f ca="1">+WORLDCUP!BD62</f>
        <v>Ivory Coast</v>
      </c>
      <c r="F37" s="9" t="str">
        <f ca="1">+WORLDCUP!BD61</f>
        <v>Paraguay</v>
      </c>
      <c r="G37" s="9" t="str">
        <f ca="1">+WORLDCUP!BD67</f>
        <v>Algeria</v>
      </c>
      <c r="H37" s="9" t="str">
        <f ca="1">+WORLDCUP!BD63</f>
        <v>Sweden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Iran</v>
      </c>
      <c r="E38" s="9" t="str">
        <f ca="1">+WORLDCUP!BD62</f>
        <v>Ivory Coast</v>
      </c>
      <c r="F38" s="9" t="str">
        <f ca="1">+WORLDCUP!BD61</f>
        <v>Paraguay</v>
      </c>
      <c r="G38" s="9" t="str">
        <f ca="1">+WORLDCUP!BD66</f>
        <v>Senegal</v>
      </c>
      <c r="H38" s="9" t="str">
        <f ca="1">+WORLDCUP!BD63</f>
        <v>Sweden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Iran</v>
      </c>
      <c r="E39" s="9" t="str">
        <f ca="1">+WORLDCUP!BD62</f>
        <v>Ivory Coast</v>
      </c>
      <c r="F39" s="9" t="str">
        <f ca="1">+WORLDCUP!BD61</f>
        <v>Paraguay</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Iran</v>
      </c>
      <c r="E40" s="9" t="str">
        <f ca="1">+WORLDCUP!BD62</f>
        <v>Ivory Coast</v>
      </c>
      <c r="F40" s="9" t="str">
        <f ca="1">+WORLDCUP!BD61</f>
        <v>Paraguay</v>
      </c>
      <c r="G40" s="9" t="str">
        <f ca="1">+WORLDCUP!BD67</f>
        <v>Algeria</v>
      </c>
      <c r="H40" s="9" t="str">
        <f ca="1">+WORLDCUP!BD63</f>
        <v>Sweden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Iran</v>
      </c>
      <c r="E41" s="9" t="str">
        <f ca="1">+WORLDCUP!BD62</f>
        <v>Ivory Coast</v>
      </c>
      <c r="F41" s="9" t="str">
        <f ca="1">+WORLDCUP!BD61</f>
        <v>Paraguay</v>
      </c>
      <c r="G41" s="9" t="str">
        <f ca="1">+WORLDCUP!BD65</f>
        <v>Saudi Arabia</v>
      </c>
      <c r="H41" s="9" t="str">
        <f ca="1">+WORLDCUP!BD63</f>
        <v>Sweden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Iran</v>
      </c>
      <c r="E42" s="9" t="str">
        <f ca="1">+WORLDCUP!BD67</f>
        <v>Algeria</v>
      </c>
      <c r="F42" s="9" t="str">
        <f ca="1">+WORLDCUP!BD61</f>
        <v>Paraguay</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Iran</v>
      </c>
      <c r="E43" s="9" t="str">
        <f ca="1">+WORLDCUP!BD67</f>
        <v>Algeria</v>
      </c>
      <c r="F43" s="9" t="str">
        <f ca="1">+WORLDCUP!BD61</f>
        <v>Paraguay</v>
      </c>
      <c r="G43" s="9" t="str">
        <f ca="1">+WORLDCUP!BD65</f>
        <v>Saudi Arabia</v>
      </c>
      <c r="H43" s="9" t="str">
        <f ca="1">+WORLDCUP!BD63</f>
        <v>Sweden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Iran</v>
      </c>
      <c r="E44" s="9" t="str">
        <f ca="1">+WORLDCUP!BD62</f>
        <v>Ivory Coast</v>
      </c>
      <c r="F44" s="9" t="str">
        <f ca="1">+WORLDCUP!BD61</f>
        <v>Paraguay</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Iran</v>
      </c>
      <c r="E45" s="9" t="str">
        <f ca="1">+WORLDCUP!BD62</f>
        <v>Ivory Coast</v>
      </c>
      <c r="F45" s="9" t="str">
        <f ca="1">+WORLDCUP!BD61</f>
        <v>Paraguay</v>
      </c>
      <c r="G45" s="9" t="str">
        <f ca="1">+WORLDCUP!BD65</f>
        <v>Saudi Arabia</v>
      </c>
      <c r="H45" s="9" t="str">
        <f ca="1">+WORLDCUP!BD63</f>
        <v>Sweden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Iran</v>
      </c>
      <c r="E46" s="9" t="str">
        <f ca="1">+WORLDCUP!BD67</f>
        <v>Algeria</v>
      </c>
      <c r="F46" s="9" t="str">
        <f ca="1">+WORLDCUP!BD61</f>
        <v>Paraguay</v>
      </c>
      <c r="G46" s="9" t="str">
        <f ca="1">+WORLDCUP!BD65</f>
        <v>Saudi Arabia</v>
      </c>
      <c r="H46" s="9" t="str">
        <f ca="1">+WORLDCUP!BD63</f>
        <v>Sweden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Senegal</v>
      </c>
      <c r="H47" s="9" t="str">
        <f ca="1">+WORLDCUP!BD64</f>
        <v>Iran</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Iran</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Senegal</v>
      </c>
      <c r="H50" s="9" t="str">
        <f ca="1">+WORLDCUP!BD64</f>
        <v>Iran</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Iran</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Iran</v>
      </c>
      <c r="E52" s="9" t="str">
        <f ca="1">+WORLDCUP!BD59</f>
        <v>Bosnia and Herzegovina</v>
      </c>
      <c r="F52" s="9" t="str">
        <f ca="1">+WORLDCUP!BD63</f>
        <v>Sweden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Iran</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Iran</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Paraguay</v>
      </c>
      <c r="G55" s="9" t="str">
        <f ca="1">+WORLDCUP!BD66</f>
        <v>Senegal</v>
      </c>
      <c r="H55" s="9" t="str">
        <f ca="1">+WORLDCUP!BD64</f>
        <v>Iran</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Paraguay</v>
      </c>
      <c r="G56" s="9" t="str">
        <f ca="1">+WORLDCUP!BD66</f>
        <v>Senegal</v>
      </c>
      <c r="H56" s="9" t="str">
        <f ca="1">+WORLDCUP!BD63</f>
        <v>Sweden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Iran</v>
      </c>
      <c r="E57" s="9" t="str">
        <f ca="1">+WORLDCUP!BD59</f>
        <v>Bosnia and Herzegovina</v>
      </c>
      <c r="F57" s="9" t="str">
        <f ca="1">+WORLDCUP!BD61</f>
        <v>Paraguay</v>
      </c>
      <c r="G57" s="9" t="str">
        <f ca="1">+WORLDCUP!BD67</f>
        <v>Algeria</v>
      </c>
      <c r="H57" s="9" t="str">
        <f ca="1">+WORLDCUP!BD63</f>
        <v>Sweden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Bosnia and Herzegovina</v>
      </c>
      <c r="F58" s="9" t="str">
        <f ca="1">+WORLDCUP!BD61</f>
        <v>Paraguay</v>
      </c>
      <c r="G58" s="9" t="str">
        <f ca="1">+WORLDCUP!BD67</f>
        <v>Algeria</v>
      </c>
      <c r="H58" s="9" t="str">
        <f ca="1">+WORLDCUP!BD63</f>
        <v>Sweden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Bosnia and Herzegovina</v>
      </c>
      <c r="F59" s="9" t="str">
        <f ca="1">+WORLDCUP!BD61</f>
        <v>Paraguay</v>
      </c>
      <c r="G59" s="9" t="str">
        <f ca="1">+WORLDCUP!BD66</f>
        <v>Senegal</v>
      </c>
      <c r="H59" s="9" t="str">
        <f ca="1">+WORLDCUP!BD63</f>
        <v>Sweden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Bosnia and Herzegovina</v>
      </c>
      <c r="F60" s="9" t="str">
        <f ca="1">+WORLDCUP!BD61</f>
        <v>Paraguay</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Bosnia and Herzegovina</v>
      </c>
      <c r="F61" s="9" t="str">
        <f ca="1">+WORLDCUP!BD61</f>
        <v>Paraguay</v>
      </c>
      <c r="G61" s="9" t="str">
        <f ca="1">+WORLDCUP!BD67</f>
        <v>Algeria</v>
      </c>
      <c r="H61" s="9" t="str">
        <f ca="1">+WORLDCUP!BD63</f>
        <v>Sweden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Paraguay</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Paraguay</v>
      </c>
      <c r="G63" s="9" t="str">
        <f ca="1">+WORLDCUP!BD66</f>
        <v>Senegal</v>
      </c>
      <c r="H63" s="9" t="str">
        <f ca="1">+WORLDCUP!BD64</f>
        <v>Iran</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Paraguay</v>
      </c>
      <c r="G64" s="9" t="str">
        <f ca="1">+WORLDCUP!BD65</f>
        <v>Saudi Arabia</v>
      </c>
      <c r="H64" s="9" t="str">
        <f ca="1">+WORLDCUP!BD64</f>
        <v>Iran</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Iran</v>
      </c>
      <c r="E65" s="9" t="str">
        <f ca="1">+WORLDCUP!BD59</f>
        <v>Bosnia and Herzegovina</v>
      </c>
      <c r="F65" s="9" t="str">
        <f ca="1">+WORLDCUP!BD61</f>
        <v>Paraguay</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Paraguay</v>
      </c>
      <c r="G66" s="9" t="str">
        <f ca="1">+WORLDCUP!BD65</f>
        <v>Saudi Arabia</v>
      </c>
      <c r="H66" s="9" t="str">
        <f ca="1">+WORLDCUP!BD64</f>
        <v>Iran</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Paraguay</v>
      </c>
      <c r="G67" s="9" t="str">
        <f ca="1">+WORLDCUP!BD65</f>
        <v>Saudi Arabia</v>
      </c>
      <c r="H67" s="9" t="str">
        <f ca="1">+WORLDCUP!BD64</f>
        <v>Iran</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Paraguay</v>
      </c>
      <c r="G68" s="9" t="str">
        <f ca="1">+WORLDCUP!BD66</f>
        <v>Senegal</v>
      </c>
      <c r="H68" s="9" t="str">
        <f ca="1">+WORLDCUP!BD63</f>
        <v>Sweden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Paraguay</v>
      </c>
      <c r="G69" s="9" t="str">
        <f ca="1">+WORLDCUP!BD65</f>
        <v>Saudi Arabia</v>
      </c>
      <c r="H69" s="9" t="str">
        <f ca="1">+WORLDCUP!BD63</f>
        <v>Sweden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Bosnia and Herzegovina</v>
      </c>
      <c r="F70" s="9" t="str">
        <f ca="1">+WORLDCUP!BD61</f>
        <v>Paraguay</v>
      </c>
      <c r="G70" s="9" t="str">
        <f ca="1">+WORLDCUP!BD65</f>
        <v>Saudi Arabia</v>
      </c>
      <c r="H70" s="9" t="str">
        <f ca="1">+WORLDCUP!BD63</f>
        <v>Sweden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Paraguay</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Paraguay</v>
      </c>
      <c r="G72" s="9" t="str">
        <f ca="1">+WORLDCUP!BD65</f>
        <v>Saudi Arabia</v>
      </c>
      <c r="H72" s="9" t="str">
        <f ca="1">+WORLDCUP!BD63</f>
        <v>Sweden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Iran</v>
      </c>
      <c r="E73" s="9" t="str">
        <f ca="1">+WORLDCUP!BD59</f>
        <v>Bosnia and Herzegovina</v>
      </c>
      <c r="F73" s="9" t="str">
        <f ca="1">+WORLDCUP!BD61</f>
        <v>Paraguay</v>
      </c>
      <c r="G73" s="9" t="str">
        <f ca="1">+WORLDCUP!BD67</f>
        <v>Algeria</v>
      </c>
      <c r="H73" s="9" t="str">
        <f ca="1">+WORLDCUP!BD63</f>
        <v>Sweden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Iran</v>
      </c>
      <c r="E74" s="9" t="str">
        <f ca="1">+WORLDCUP!BD59</f>
        <v>Bosnia and Herzegovina</v>
      </c>
      <c r="F74" s="9" t="str">
        <f ca="1">+WORLDCUP!BD61</f>
        <v>Paraguay</v>
      </c>
      <c r="G74" s="9" t="str">
        <f ca="1">+WORLDCUP!BD66</f>
        <v>Senegal</v>
      </c>
      <c r="H74" s="9" t="str">
        <f ca="1">+WORLDCUP!BD63</f>
        <v>Sweden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Iran</v>
      </c>
      <c r="E75" s="9" t="str">
        <f ca="1">+WORLDCUP!BD59</f>
        <v>Bosnia and Herzegovina</v>
      </c>
      <c r="F75" s="9" t="str">
        <f ca="1">+WORLDCUP!BD61</f>
        <v>Paraguay</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Iran</v>
      </c>
      <c r="E76" s="9" t="str">
        <f ca="1">+WORLDCUP!BD59</f>
        <v>Bosnia and Herzegovina</v>
      </c>
      <c r="F76" s="9" t="str">
        <f ca="1">+WORLDCUP!BD61</f>
        <v>Paraguay</v>
      </c>
      <c r="G76" s="9" t="str">
        <f ca="1">+WORLDCUP!BD67</f>
        <v>Algeria</v>
      </c>
      <c r="H76" s="9" t="str">
        <f ca="1">+WORLDCUP!BD63</f>
        <v>Sweden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Iran</v>
      </c>
      <c r="E77" s="9" t="str">
        <f ca="1">+WORLDCUP!BD59</f>
        <v>Bosnia and Herzegovina</v>
      </c>
      <c r="F77" s="9" t="str">
        <f ca="1">+WORLDCUP!BD61</f>
        <v>Paraguay</v>
      </c>
      <c r="G77" s="9" t="str">
        <f ca="1">+WORLDCUP!BD65</f>
        <v>Saudi Arabia</v>
      </c>
      <c r="H77" s="9" t="str">
        <f ca="1">+WORLDCUP!BD63</f>
        <v>Sweden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Bosnia and Herzegovina</v>
      </c>
      <c r="F78" s="9" t="str">
        <f ca="1">+WORLDCUP!BD61</f>
        <v>Paraguay</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Bosnia and Herzegovina</v>
      </c>
      <c r="F79" s="9" t="str">
        <f ca="1">+WORLDCUP!BD61</f>
        <v>Paraguay</v>
      </c>
      <c r="G79" s="9" t="str">
        <f ca="1">+WORLDCUP!BD67</f>
        <v>Algeria</v>
      </c>
      <c r="H79" s="9" t="str">
        <f ca="1">+WORLDCUP!BD63</f>
        <v>Sweden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Iran</v>
      </c>
      <c r="E80" s="9" t="str">
        <f ca="1">+WORLDCUP!BD59</f>
        <v>Bosnia and Herzegovina</v>
      </c>
      <c r="F80" s="9" t="str">
        <f ca="1">+WORLDCUP!BD61</f>
        <v>Paraguay</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Iran</v>
      </c>
      <c r="E81" s="9" t="str">
        <f ca="1">+WORLDCUP!BD59</f>
        <v>Bosnia and Herzegovina</v>
      </c>
      <c r="F81" s="9" t="str">
        <f ca="1">+WORLDCUP!BD61</f>
        <v>Paraguay</v>
      </c>
      <c r="G81" s="9" t="str">
        <f ca="1">+WORLDCUP!BD65</f>
        <v>Saudi Arabia</v>
      </c>
      <c r="H81" s="9" t="str">
        <f ca="1">+WORLDCUP!BD63</f>
        <v>Sweden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Bosnia and Herzegovina</v>
      </c>
      <c r="F82" s="9" t="str">
        <f ca="1">+WORLDCUP!BD61</f>
        <v>Paraguay</v>
      </c>
      <c r="G82" s="9" t="str">
        <f ca="1">+WORLDCUP!BD67</f>
        <v>Algeria</v>
      </c>
      <c r="H82" s="9" t="str">
        <f ca="1">+WORLDCUP!BD63</f>
        <v>Sweden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Iran</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Iran</v>
      </c>
      <c r="E85" s="9" t="str">
        <f ca="1">+WORLDCUP!BD59</f>
        <v>Bosnia and Herzegovina</v>
      </c>
      <c r="F85" s="9" t="str">
        <f ca="1">+WORLDCUP!BD60</f>
        <v>Scotland</v>
      </c>
      <c r="G85" s="9" t="str">
        <f ca="1">+WORLDCUP!BD67</f>
        <v>Algeria</v>
      </c>
      <c r="H85" s="9" t="str">
        <f ca="1">+WORLDCUP!BD63</f>
        <v>Sweden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Bosnia and Herzegovina</v>
      </c>
      <c r="F86" s="9" t="str">
        <f ca="1">+WORLDCUP!BD60</f>
        <v>Scotland</v>
      </c>
      <c r="G86" s="9" t="str">
        <f ca="1">+WORLDCUP!BD67</f>
        <v>Algeria</v>
      </c>
      <c r="H86" s="9" t="str">
        <f ca="1">+WORLDCUP!BD63</f>
        <v>Sweden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Bosnia and Herzegovina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Bosnia and Herzegovina</v>
      </c>
      <c r="F89" s="9" t="str">
        <f ca="1">+WORLDCUP!BD60</f>
        <v>Scotland</v>
      </c>
      <c r="G89" s="9" t="str">
        <f ca="1">+WORLDCUP!BD67</f>
        <v>Algeria</v>
      </c>
      <c r="H89" s="9" t="str">
        <f ca="1">+WORLDCUP!BD63</f>
        <v>Sweden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Iran</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Iran</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Iran</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Iran</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Iran</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Sweden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Iran</v>
      </c>
      <c r="E101" s="9" t="str">
        <f ca="1">+WORLDCUP!BD59</f>
        <v>Bosnia and Herzegovina</v>
      </c>
      <c r="F101" s="9" t="str">
        <f ca="1">+WORLDCUP!BD60</f>
        <v>Scotland</v>
      </c>
      <c r="G101" s="9" t="str">
        <f ca="1">+WORLDCUP!BD67</f>
        <v>Algeria</v>
      </c>
      <c r="H101" s="9" t="str">
        <f ca="1">+WORLDCUP!BD63</f>
        <v>Sweden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Iran</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Iran</v>
      </c>
      <c r="E103" s="9" t="str">
        <f ca="1">+WORLDCUP!BD59</f>
        <v>Bosnia and Herzegovina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Iran</v>
      </c>
      <c r="E104" s="9" t="str">
        <f ca="1">+WORLDCUP!BD59</f>
        <v>Bosnia and Herzegovina</v>
      </c>
      <c r="F104" s="9" t="str">
        <f ca="1">+WORLDCUP!BD60</f>
        <v>Scotland</v>
      </c>
      <c r="G104" s="9" t="str">
        <f ca="1">+WORLDCUP!BD67</f>
        <v>Algeria</v>
      </c>
      <c r="H104" s="9" t="str">
        <f ca="1">+WORLDCUP!BD63</f>
        <v>Sweden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Iran</v>
      </c>
      <c r="E105" s="9" t="str">
        <f ca="1">+WORLDCUP!BD59</f>
        <v>Bosnia and Herzegovina</v>
      </c>
      <c r="F105" s="9" t="str">
        <f ca="1">+WORLDCUP!BD60</f>
        <v>Scotland</v>
      </c>
      <c r="G105" s="9" t="str">
        <f ca="1">+WORLDCUP!BD65</f>
        <v>Saudi Arabia</v>
      </c>
      <c r="H105" s="9" t="str">
        <f ca="1">+WORLDCUP!BD63</f>
        <v>Sweden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Bosnia and Herzegovina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Iran</v>
      </c>
      <c r="E108" s="9" t="str">
        <f ca="1">+WORLDCUP!BD59</f>
        <v>Bosnia and Herzegovina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Iran</v>
      </c>
      <c r="E109" s="9" t="str">
        <f ca="1">+WORLDCUP!BD59</f>
        <v>Bosnia and Herzegovina</v>
      </c>
      <c r="F109" s="9" t="str">
        <f ca="1">+WORLDCUP!BD60</f>
        <v>Scotland</v>
      </c>
      <c r="G109" s="9" t="str">
        <f ca="1">+WORLDCUP!BD65</f>
        <v>Saudi Arabia</v>
      </c>
      <c r="H109" s="9" t="str">
        <f ca="1">+WORLDCUP!BD63</f>
        <v>Sweden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Paraguay</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Iran</v>
      </c>
      <c r="E112" s="9" t="str">
        <f ca="1">+WORLDCUP!BD59</f>
        <v>Bosnia and Herzegovina</v>
      </c>
      <c r="F112" s="9" t="str">
        <f ca="1">+WORLDCUP!BD60</f>
        <v>Scotland</v>
      </c>
      <c r="G112" s="9" t="str">
        <f ca="1">+WORLDCUP!BD67</f>
        <v>Algeria</v>
      </c>
      <c r="H112" s="9" t="str">
        <f ca="1">+WORLDCUP!BD61</f>
        <v>Paraguay</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Bosnia and Herzegovina</v>
      </c>
      <c r="F113" s="9" t="str">
        <f ca="1">+WORLDCUP!BD60</f>
        <v>Scotland</v>
      </c>
      <c r="G113" s="9" t="str">
        <f ca="1">+WORLDCUP!BD67</f>
        <v>Algeria</v>
      </c>
      <c r="H113" s="9" t="str">
        <f ca="1">+WORLDCUP!BD61</f>
        <v>Paraguay</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Bosnia and Herzegovina</v>
      </c>
      <c r="F114" s="9" t="str">
        <f ca="1">+WORLDCUP!BD60</f>
        <v>Scotland</v>
      </c>
      <c r="G114" s="9" t="str">
        <f ca="1">+WORLDCUP!BD66</f>
        <v>Senegal</v>
      </c>
      <c r="H114" s="9" t="str">
        <f ca="1">+WORLDCUP!BD61</f>
        <v>Paraguay</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Bosnia and Herzegovina</v>
      </c>
      <c r="F115" s="9" t="str">
        <f ca="1">+WORLDCUP!BD60</f>
        <v>Scotland</v>
      </c>
      <c r="G115" s="9" t="str">
        <f ca="1">+WORLDCUP!BD67</f>
        <v>Algeria</v>
      </c>
      <c r="H115" s="9" t="str">
        <f ca="1">+WORLDCUP!BD61</f>
        <v>Paraguay</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Bosnia and Herzegovina</v>
      </c>
      <c r="F116" s="9" t="str">
        <f ca="1">+WORLDCUP!BD60</f>
        <v>Scotland</v>
      </c>
      <c r="G116" s="9" t="str">
        <f ca="1">+WORLDCUP!BD67</f>
        <v>Algeria</v>
      </c>
      <c r="H116" s="9" t="str">
        <f ca="1">+WORLDCUP!BD61</f>
        <v>Paraguay</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Paraguay</v>
      </c>
      <c r="G117" s="9" t="str">
        <f ca="1">+WORLDCUP!BD66</f>
        <v>Senegal</v>
      </c>
      <c r="H117" s="9" t="str">
        <f ca="1">+WORLDCUP!BD63</f>
        <v>Sweden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Paraguay</v>
      </c>
      <c r="G118" s="9" t="str">
        <f ca="1">+WORLDCUP!BD65</f>
        <v>Saudi Arabia</v>
      </c>
      <c r="H118" s="9" t="str">
        <f ca="1">+WORLDCUP!BD63</f>
        <v>Sweden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Paraguay</v>
      </c>
      <c r="G119" s="9" t="str">
        <f ca="1">+WORLDCUP!BD65</f>
        <v>Saudi Arabia</v>
      </c>
      <c r="H119" s="9" t="str">
        <f ca="1">+WORLDCUP!BD63</f>
        <v>Sweden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Paraguay</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Paraguay</v>
      </c>
      <c r="G121" s="9" t="str">
        <f ca="1">+WORLDCUP!BD65</f>
        <v>Saudi Arabia</v>
      </c>
      <c r="H121" s="9" t="str">
        <f ca="1">+WORLDCUP!BD63</f>
        <v>Sweden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Iran</v>
      </c>
      <c r="E122" s="9" t="str">
        <f ca="1">+WORLDCUP!BD59</f>
        <v>Bosnia and Herzegovina</v>
      </c>
      <c r="F122" s="9" t="str">
        <f ca="1">+WORLDCUP!BD61</f>
        <v>Paraguay</v>
      </c>
      <c r="G122" s="9" t="str">
        <f ca="1">+WORLDCUP!BD67</f>
        <v>Algeria</v>
      </c>
      <c r="H122" s="9" t="str">
        <f ca="1">+WORLDCUP!BD63</f>
        <v>Sweden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Iran</v>
      </c>
      <c r="E123" s="9" t="str">
        <f ca="1">+WORLDCUP!BD59</f>
        <v>Bosnia and Herzegovina</v>
      </c>
      <c r="F123" s="9" t="str">
        <f ca="1">+WORLDCUP!BD61</f>
        <v>Paraguay</v>
      </c>
      <c r="G123" s="9" t="str">
        <f ca="1">+WORLDCUP!BD66</f>
        <v>Senegal</v>
      </c>
      <c r="H123" s="9" t="str">
        <f ca="1">+WORLDCUP!BD63</f>
        <v>Sweden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Iran</v>
      </c>
      <c r="E124" s="9" t="str">
        <f ca="1">+WORLDCUP!BD59</f>
        <v>Bosnia and Herzegovina</v>
      </c>
      <c r="F124" s="9" t="str">
        <f ca="1">+WORLDCUP!BD61</f>
        <v>Paraguay</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Iran</v>
      </c>
      <c r="E125" s="9" t="str">
        <f ca="1">+WORLDCUP!BD59</f>
        <v>Bosnia and Herzegovina</v>
      </c>
      <c r="F125" s="9" t="str">
        <f ca="1">+WORLDCUP!BD61</f>
        <v>Paraguay</v>
      </c>
      <c r="G125" s="9" t="str">
        <f ca="1">+WORLDCUP!BD67</f>
        <v>Algeria</v>
      </c>
      <c r="H125" s="9" t="str">
        <f ca="1">+WORLDCUP!BD63</f>
        <v>Sweden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Iran</v>
      </c>
      <c r="E126" s="9" t="str">
        <f ca="1">+WORLDCUP!BD59</f>
        <v>Bosnia and Herzegovina</v>
      </c>
      <c r="F126" s="9" t="str">
        <f ca="1">+WORLDCUP!BD61</f>
        <v>Paraguay</v>
      </c>
      <c r="G126" s="9" t="str">
        <f ca="1">+WORLDCUP!BD65</f>
        <v>Saudi Arabia</v>
      </c>
      <c r="H126" s="9" t="str">
        <f ca="1">+WORLDCUP!BD63</f>
        <v>Sweden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Iran</v>
      </c>
      <c r="E127" s="9" t="str">
        <f ca="1">+WORLDCUP!BD59</f>
        <v>Bosnia and Herzegovina</v>
      </c>
      <c r="F127" s="9" t="str">
        <f ca="1">+WORLDCUP!BD61</f>
        <v>Paraguay</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Bosnia and Herzegovina</v>
      </c>
      <c r="F128" s="9" t="str">
        <f ca="1">+WORLDCUP!BD60</f>
        <v>Scotland</v>
      </c>
      <c r="G128" s="9" t="str">
        <f ca="1">+WORLDCUP!BD67</f>
        <v>Algeria</v>
      </c>
      <c r="H128" s="9" t="str">
        <f ca="1">+WORLDCUP!BD63</f>
        <v>Sweden</v>
      </c>
      <c r="I128" s="9" t="str">
        <f ca="1">+WORLDCUP!BD61</f>
        <v>Paraguay</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Iran</v>
      </c>
      <c r="E129" s="9" t="str">
        <f ca="1">+WORLDCUP!BD59</f>
        <v>Bosnia and Herzegovina</v>
      </c>
      <c r="F129" s="9" t="str">
        <f ca="1">+WORLDCUP!BD61</f>
        <v>Paraguay</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Iran</v>
      </c>
      <c r="E130" s="9" t="str">
        <f ca="1">+WORLDCUP!BD59</f>
        <v>Bosnia and Herzegovina</v>
      </c>
      <c r="F130" s="9" t="str">
        <f ca="1">+WORLDCUP!BD61</f>
        <v>Paraguay</v>
      </c>
      <c r="G130" s="9" t="str">
        <f ca="1">+WORLDCUP!BD65</f>
        <v>Saudi Arabia</v>
      </c>
      <c r="H130" s="9" t="str">
        <f ca="1">+WORLDCUP!BD63</f>
        <v>Sweden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Bosnia and Herzegovina</v>
      </c>
      <c r="F131" s="9" t="str">
        <f ca="1">+WORLDCUP!BD60</f>
        <v>Scotland</v>
      </c>
      <c r="G131" s="9" t="str">
        <f ca="1">+WORLDCUP!BD67</f>
        <v>Algeria</v>
      </c>
      <c r="H131" s="9" t="str">
        <f ca="1">+WORLDCUP!BD63</f>
        <v>Sweden</v>
      </c>
      <c r="I131" s="9" t="str">
        <f ca="1">+WORLDCUP!BD61</f>
        <v>Paraguay</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Paraguay</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Paraguay</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Paraguay</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Paraguay</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Paraguay</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Iran</v>
      </c>
      <c r="E137" s="9" t="str">
        <f ca="1">+WORLDCUP!BD59</f>
        <v>Bosnia and Herzegovina</v>
      </c>
      <c r="F137" s="9" t="str">
        <f ca="1">+WORLDCUP!BD60</f>
        <v>Scotland</v>
      </c>
      <c r="G137" s="9" t="str">
        <f ca="1">+WORLDCUP!BD67</f>
        <v>Algeria</v>
      </c>
      <c r="H137" s="9" t="str">
        <f ca="1">+WORLDCUP!BD61</f>
        <v>Paraguay</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Iran</v>
      </c>
      <c r="E138" s="9" t="str">
        <f ca="1">+WORLDCUP!BD59</f>
        <v>Bosnia and Herzegovina</v>
      </c>
      <c r="F138" s="9" t="str">
        <f ca="1">+WORLDCUP!BD60</f>
        <v>Scotland</v>
      </c>
      <c r="G138" s="9" t="str">
        <f ca="1">+WORLDCUP!BD66</f>
        <v>Senegal</v>
      </c>
      <c r="H138" s="9" t="str">
        <f ca="1">+WORLDCUP!BD61</f>
        <v>Paraguay</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Iran</v>
      </c>
      <c r="E139" s="9" t="str">
        <f ca="1">+WORLDCUP!BD59</f>
        <v>Bosnia and Herzegovina</v>
      </c>
      <c r="F139" s="9" t="str">
        <f ca="1">+WORLDCUP!BD60</f>
        <v>Scotland</v>
      </c>
      <c r="G139" s="9" t="str">
        <f ca="1">+WORLDCUP!BD67</f>
        <v>Algeria</v>
      </c>
      <c r="H139" s="9" t="str">
        <f ca="1">+WORLDCUP!BD61</f>
        <v>Paraguay</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Iran</v>
      </c>
      <c r="E140" s="9" t="str">
        <f ca="1">+WORLDCUP!BD59</f>
        <v>Bosnia and Herzegovina</v>
      </c>
      <c r="F140" s="9" t="str">
        <f ca="1">+WORLDCUP!BD60</f>
        <v>Scotland</v>
      </c>
      <c r="G140" s="9" t="str">
        <f ca="1">+WORLDCUP!BD67</f>
        <v>Algeria</v>
      </c>
      <c r="H140" s="9" t="str">
        <f ca="1">+WORLDCUP!BD61</f>
        <v>Paraguay</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Iran</v>
      </c>
      <c r="E141" s="9" t="str">
        <f ca="1">+WORLDCUP!BD59</f>
        <v>Bosnia and Herzegovina</v>
      </c>
      <c r="F141" s="9" t="str">
        <f ca="1">+WORLDCUP!BD60</f>
        <v>Scotland</v>
      </c>
      <c r="G141" s="9" t="str">
        <f ca="1">+WORLDCUP!BD65</f>
        <v>Saudi Arabia</v>
      </c>
      <c r="H141" s="9" t="str">
        <f ca="1">+WORLDCUP!BD61</f>
        <v>Paraguay</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Bosnia and Herzegovina</v>
      </c>
      <c r="F142" s="9" t="str">
        <f ca="1">+WORLDCUP!BD60</f>
        <v>Scotland</v>
      </c>
      <c r="G142" s="9" t="str">
        <f ca="1">+WORLDCUP!BD67</f>
        <v>Algeria</v>
      </c>
      <c r="H142" s="9" t="str">
        <f ca="1">+WORLDCUP!BD61</f>
        <v>Paraguay</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Bosnia and Herzegovina</v>
      </c>
      <c r="F143" s="9" t="str">
        <f ca="1">+WORLDCUP!BD60</f>
        <v>Scotland</v>
      </c>
      <c r="G143" s="9" t="str">
        <f ca="1">+WORLDCUP!BD67</f>
        <v>Algeria</v>
      </c>
      <c r="H143" s="9" t="str">
        <f ca="1">+WORLDCUP!BD61</f>
        <v>Paraguay</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Iran</v>
      </c>
      <c r="E144" s="9" t="str">
        <f ca="1">+WORLDCUP!BD59</f>
        <v>Bosnia and Herzegovina</v>
      </c>
      <c r="F144" s="9" t="str">
        <f ca="1">+WORLDCUP!BD60</f>
        <v>Scotland</v>
      </c>
      <c r="G144" s="9" t="str">
        <f ca="1">+WORLDCUP!BD65</f>
        <v>Saudi Arabia</v>
      </c>
      <c r="H144" s="9" t="str">
        <f ca="1">+WORLDCUP!BD61</f>
        <v>Paraguay</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Iran</v>
      </c>
      <c r="E145" s="9" t="str">
        <f ca="1">+WORLDCUP!BD59</f>
        <v>Bosnia and Herzegovina</v>
      </c>
      <c r="F145" s="9" t="str">
        <f ca="1">+WORLDCUP!BD60</f>
        <v>Scotland</v>
      </c>
      <c r="G145" s="9" t="str">
        <f ca="1">+WORLDCUP!BD65</f>
        <v>Saudi Arabia</v>
      </c>
      <c r="H145" s="9" t="str">
        <f ca="1">+WORLDCUP!BD61</f>
        <v>Paraguay</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Bosnia and Herzegovina</v>
      </c>
      <c r="F146" s="9" t="str">
        <f ca="1">+WORLDCUP!BD60</f>
        <v>Scotland</v>
      </c>
      <c r="G146" s="9" t="str">
        <f ca="1">+WORLDCUP!BD67</f>
        <v>Algeria</v>
      </c>
      <c r="H146" s="9" t="str">
        <f ca="1">+WORLDCUP!BD61</f>
        <v>Paraguay</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Paraguay</v>
      </c>
      <c r="G147" s="9" t="str">
        <f ca="1">+WORLDCUP!BD62</f>
        <v>Ivory Coast</v>
      </c>
      <c r="H147" s="9" t="str">
        <f ca="1">+WORLDCUP!BD63</f>
        <v>Sweden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Paraguay</v>
      </c>
      <c r="G148" s="9" t="str">
        <f ca="1">+WORLDCUP!BD66</f>
        <v>Senegal</v>
      </c>
      <c r="H148" s="9" t="str">
        <f ca="1">+WORLDCUP!BD63</f>
        <v>Sweden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Paraguay</v>
      </c>
      <c r="G149" s="9" t="str">
        <f ca="1">+WORLDCUP!BD62</f>
        <v>Ivory Coast</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Paraguay</v>
      </c>
      <c r="G150" s="9" t="str">
        <f ca="1">+WORLDCUP!BD62</f>
        <v>Ivory Coast</v>
      </c>
      <c r="H150" s="9" t="str">
        <f ca="1">+WORLDCUP!BD63</f>
        <v>Sweden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Paraguay</v>
      </c>
      <c r="G151" s="9" t="str">
        <f ca="1">+WORLDCUP!BD65</f>
        <v>Saudi Arabia</v>
      </c>
      <c r="H151" s="9" t="str">
        <f ca="1">+WORLDCUP!BD63</f>
        <v>Sweden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Paraguay</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Paraguay</v>
      </c>
      <c r="G153" s="9" t="str">
        <f ca="1">+WORLDCUP!BD65</f>
        <v>Saudi Arabia</v>
      </c>
      <c r="H153" s="9" t="str">
        <f ca="1">+WORLDCUP!BD63</f>
        <v>Sweden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Paraguay</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Paraguay</v>
      </c>
      <c r="G155" s="9" t="str">
        <f ca="1">+WORLDCUP!BD65</f>
        <v>Saudi Arabia</v>
      </c>
      <c r="H155" s="9" t="str">
        <f ca="1">+WORLDCUP!BD63</f>
        <v>Sweden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Paraguay</v>
      </c>
      <c r="G156" s="9" t="str">
        <f ca="1">+WORLDCUP!BD65</f>
        <v>Saudi Arabia</v>
      </c>
      <c r="H156" s="9" t="str">
        <f ca="1">+WORLDCUP!BD63</f>
        <v>Sweden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Iran</v>
      </c>
      <c r="E157" s="9" t="str">
        <f ca="1">+WORLDCUP!BD59</f>
        <v>Bosnia and Herzegovina</v>
      </c>
      <c r="F157" s="9" t="str">
        <f ca="1">+WORLDCUP!BD61</f>
        <v>Paraguay</v>
      </c>
      <c r="G157" s="9" t="str">
        <f ca="1">+WORLDCUP!BD62</f>
        <v>Ivory Coast</v>
      </c>
      <c r="H157" s="9" t="str">
        <f ca="1">+WORLDCUP!BD63</f>
        <v>Sweden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Iran</v>
      </c>
      <c r="E158" s="9" t="str">
        <f ca="1">+WORLDCUP!BD59</f>
        <v>Bosnia and Herzegovina</v>
      </c>
      <c r="F158" s="9" t="str">
        <f ca="1">+WORLDCUP!BD61</f>
        <v>Paraguay</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Iran</v>
      </c>
      <c r="E159" s="9" t="str">
        <f ca="1">+WORLDCUP!BD59</f>
        <v>Bosnia and Herzegovina</v>
      </c>
      <c r="F159" s="9" t="str">
        <f ca="1">+WORLDCUP!BD61</f>
        <v>Paraguay</v>
      </c>
      <c r="G159" s="9" t="str">
        <f ca="1">+WORLDCUP!BD67</f>
        <v>Algeria</v>
      </c>
      <c r="H159" s="9" t="str">
        <f ca="1">+WORLDCUP!BD63</f>
        <v>Sweden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Iran</v>
      </c>
      <c r="E160" s="9" t="str">
        <f ca="1">+WORLDCUP!BD59</f>
        <v>Bosnia and Herzegovina</v>
      </c>
      <c r="F160" s="9" t="str">
        <f ca="1">+WORLDCUP!BD61</f>
        <v>Paraguay</v>
      </c>
      <c r="G160" s="9" t="str">
        <f ca="1">+WORLDCUP!BD62</f>
        <v>Ivory Coast</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Iran</v>
      </c>
      <c r="E161" s="9" t="str">
        <f ca="1">+WORLDCUP!BD59</f>
        <v>Bosnia and Herzegovina</v>
      </c>
      <c r="F161" s="9" t="str">
        <f ca="1">+WORLDCUP!BD61</f>
        <v>Paraguay</v>
      </c>
      <c r="G161" s="9" t="str">
        <f ca="1">+WORLDCUP!BD62</f>
        <v>Ivory Coast</v>
      </c>
      <c r="H161" s="9" t="str">
        <f ca="1">+WORLDCUP!BD63</f>
        <v>Sweden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Iran</v>
      </c>
      <c r="E162" s="9" t="str">
        <f ca="1">+WORLDCUP!BD59</f>
        <v>Bosnia and Herzegovina</v>
      </c>
      <c r="F162" s="9" t="str">
        <f ca="1">+WORLDCUP!BD61</f>
        <v>Paraguay</v>
      </c>
      <c r="G162" s="9" t="str">
        <f ca="1">+WORLDCUP!BD67</f>
        <v>Algeria</v>
      </c>
      <c r="H162" s="9" t="str">
        <f ca="1">+WORLDCUP!BD63</f>
        <v>Sweden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Iran</v>
      </c>
      <c r="E163" s="9" t="str">
        <f ca="1">+WORLDCUP!BD59</f>
        <v>Bosnia and Herzegovina</v>
      </c>
      <c r="F163" s="9" t="str">
        <f ca="1">+WORLDCUP!BD61</f>
        <v>Paraguay</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Iran</v>
      </c>
      <c r="E164" s="9" t="str">
        <f ca="1">+WORLDCUP!BD59</f>
        <v>Bosnia and Herzegovina</v>
      </c>
      <c r="F164" s="9" t="str">
        <f ca="1">+WORLDCUP!BD61</f>
        <v>Paraguay</v>
      </c>
      <c r="G164" s="9" t="str">
        <f ca="1">+WORLDCUP!BD65</f>
        <v>Saudi Arabia</v>
      </c>
      <c r="H164" s="9" t="str">
        <f ca="1">+WORLDCUP!BD63</f>
        <v>Sweden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Bosnia and Herzegovina</v>
      </c>
      <c r="F165" s="9" t="str">
        <f ca="1">+WORLDCUP!BD60</f>
        <v>Scotland</v>
      </c>
      <c r="G165" s="9" t="str">
        <f ca="1">+WORLDCUP!BD67</f>
        <v>Algeria</v>
      </c>
      <c r="H165" s="9" t="str">
        <f ca="1">+WORLDCUP!BD63</f>
        <v>Sweden</v>
      </c>
      <c r="I165" s="9" t="str">
        <f ca="1">+WORLDCUP!BD61</f>
        <v>Paraguay</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Iran</v>
      </c>
      <c r="E166" s="9" t="str">
        <f ca="1">+WORLDCUP!BD59</f>
        <v>Bosnia and Herzegovina</v>
      </c>
      <c r="F166" s="9" t="str">
        <f ca="1">+WORLDCUP!BD61</f>
        <v>Paraguay</v>
      </c>
      <c r="G166" s="9" t="str">
        <f ca="1">+WORLDCUP!BD65</f>
        <v>Saudi Arabia</v>
      </c>
      <c r="H166" s="9" t="str">
        <f ca="1">+WORLDCUP!BD63</f>
        <v>Sweden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South Korea</v>
      </c>
      <c r="H167" s="9" t="str">
        <f ca="1">+WORLDCUP!BD64</f>
        <v>Iran</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Iran</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Sweden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Sweden</v>
      </c>
      <c r="G170" s="9" t="str">
        <f ca="1">+WORLDCUP!BD58</f>
        <v>South Korea</v>
      </c>
      <c r="H170" s="9" t="str">
        <f ca="1">+WORLDCUP!BD64</f>
        <v>Iran</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Iran</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Iran</v>
      </c>
      <c r="E172" s="9" t="str">
        <f ca="1">+WORLDCUP!BD66</f>
        <v>Senegal</v>
      </c>
      <c r="F172" s="9" t="str">
        <f ca="1">+WORLDCUP!BD63</f>
        <v>Sweden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Iran</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Iran</v>
      </c>
      <c r="E174" s="9" t="str">
        <f ca="1">+WORLDCUP!BD67</f>
        <v>Algeria</v>
      </c>
      <c r="F174" s="9" t="str">
        <f ca="1">+WORLDCUP!BD63</f>
        <v>Sweden</v>
      </c>
      <c r="G174" s="9" t="str">
        <f ca="1">+WORLDCUP!BD58</f>
        <v>South Korea</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Paraguay</v>
      </c>
      <c r="G175" s="9" t="str">
        <f ca="1">+WORLDCUP!BD58</f>
        <v>South Korea</v>
      </c>
      <c r="H175" s="9" t="str">
        <f ca="1">+WORLDCUP!BD64</f>
        <v>Iran</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Paraguay</v>
      </c>
      <c r="G176" s="9" t="str">
        <f ca="1">+WORLDCUP!BD58</f>
        <v>South Korea</v>
      </c>
      <c r="H176" s="9" t="str">
        <f ca="1">+WORLDCUP!BD63</f>
        <v>Sweden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Iran</v>
      </c>
      <c r="E177" s="9" t="str">
        <f ca="1">+WORLDCUP!BD67</f>
        <v>Algeria</v>
      </c>
      <c r="F177" s="9" t="str">
        <f ca="1">+WORLDCUP!BD61</f>
        <v>Paraguay</v>
      </c>
      <c r="G177" s="9" t="str">
        <f ca="1">+WORLDCUP!BD58</f>
        <v>South Korea</v>
      </c>
      <c r="H177" s="9" t="str">
        <f ca="1">+WORLDCUP!BD63</f>
        <v>Sweden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Algeria</v>
      </c>
      <c r="F178" s="9" t="str">
        <f ca="1">+WORLDCUP!BD61</f>
        <v>Paraguay</v>
      </c>
      <c r="G178" s="9" t="str">
        <f ca="1">+WORLDCUP!BD58</f>
        <v>South Korea</v>
      </c>
      <c r="H178" s="9" t="str">
        <f ca="1">+WORLDCUP!BD63</f>
        <v>Sweden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Senegal</v>
      </c>
      <c r="F179" s="9" t="str">
        <f ca="1">+WORLDCUP!BD61</f>
        <v>Paraguay</v>
      </c>
      <c r="G179" s="9" t="str">
        <f ca="1">+WORLDCUP!BD58</f>
        <v>South Korea</v>
      </c>
      <c r="H179" s="9" t="str">
        <f ca="1">+WORLDCUP!BD63</f>
        <v>Sweden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Algeria</v>
      </c>
      <c r="F180" s="9" t="str">
        <f ca="1">+WORLDCUP!BD61</f>
        <v>Paraguay</v>
      </c>
      <c r="G180" s="9" t="str">
        <f ca="1">+WORLDCUP!BD58</f>
        <v>South Korea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Algeria</v>
      </c>
      <c r="F181" s="9" t="str">
        <f ca="1">+WORLDCUP!BD61</f>
        <v>Paraguay</v>
      </c>
      <c r="G181" s="9" t="str">
        <f ca="1">+WORLDCUP!BD58</f>
        <v>South Korea</v>
      </c>
      <c r="H181" s="9" t="str">
        <f ca="1">+WORLDCUP!BD63</f>
        <v>Sweden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Paraguay</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Paraguay</v>
      </c>
      <c r="G183" s="9" t="str">
        <f ca="1">+WORLDCUP!BD58</f>
        <v>South Korea</v>
      </c>
      <c r="H183" s="9" t="str">
        <f ca="1">+WORLDCUP!BD64</f>
        <v>Iran</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Iran</v>
      </c>
      <c r="E184" s="9" t="str">
        <f ca="1">+WORLDCUP!BD67</f>
        <v>Algeria</v>
      </c>
      <c r="F184" s="9" t="str">
        <f ca="1">+WORLDCUP!BD61</f>
        <v>Paraguay</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Iran</v>
      </c>
      <c r="E185" s="9" t="str">
        <f ca="1">+WORLDCUP!BD66</f>
        <v>Senegal</v>
      </c>
      <c r="F185" s="9" t="str">
        <f ca="1">+WORLDCUP!BD61</f>
        <v>Paraguay</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Iran</v>
      </c>
      <c r="E186" s="9" t="str">
        <f ca="1">+WORLDCUP!BD67</f>
        <v>Algeria</v>
      </c>
      <c r="F186" s="9" t="str">
        <f ca="1">+WORLDCUP!BD61</f>
        <v>Paraguay</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Iran</v>
      </c>
      <c r="E187" s="9" t="str">
        <f ca="1">+WORLDCUP!BD67</f>
        <v>Algeria</v>
      </c>
      <c r="F187" s="9" t="str">
        <f ca="1">+WORLDCUP!BD61</f>
        <v>Paraguay</v>
      </c>
      <c r="G187" s="9" t="str">
        <f ca="1">+WORLDCUP!BD58</f>
        <v>South Korea</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Paraguay</v>
      </c>
      <c r="G188" s="9" t="str">
        <f ca="1">+WORLDCUP!BD58</f>
        <v>South Korea</v>
      </c>
      <c r="H188" s="9" t="str">
        <f ca="1">+WORLDCUP!BD63</f>
        <v>Sweden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Paraguay</v>
      </c>
      <c r="G189" s="9" t="str">
        <f ca="1">+WORLDCUP!BD58</f>
        <v>South Korea</v>
      </c>
      <c r="H189" s="9" t="str">
        <f ca="1">+WORLDCUP!BD63</f>
        <v>Sweden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Paraguay</v>
      </c>
      <c r="G190" s="9" t="str">
        <f ca="1">+WORLDCUP!BD58</f>
        <v>South Korea</v>
      </c>
      <c r="H190" s="9" t="str">
        <f ca="1">+WORLDCUP!BD63</f>
        <v>Sweden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Paraguay</v>
      </c>
      <c r="G191" s="9" t="str">
        <f ca="1">+WORLDCUP!BD58</f>
        <v>South Korea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Paraguay</v>
      </c>
      <c r="G192" s="9" t="str">
        <f ca="1">+WORLDCUP!BD58</f>
        <v>South Korea</v>
      </c>
      <c r="H192" s="9" t="str">
        <f ca="1">+WORLDCUP!BD63</f>
        <v>Sweden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Iran</v>
      </c>
      <c r="E193" s="9" t="str">
        <f ca="1">+WORLDCUP!BD67</f>
        <v>Algeria</v>
      </c>
      <c r="F193" s="9" t="str">
        <f ca="1">+WORLDCUP!BD61</f>
        <v>Paraguay</v>
      </c>
      <c r="G193" s="9" t="str">
        <f ca="1">+WORLDCUP!BD58</f>
        <v>South Korea</v>
      </c>
      <c r="H193" s="9" t="str">
        <f ca="1">+WORLDCUP!BD63</f>
        <v>Sweden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Iran</v>
      </c>
      <c r="E194" s="9" t="str">
        <f ca="1">+WORLDCUP!BD66</f>
        <v>Senegal</v>
      </c>
      <c r="F194" s="9" t="str">
        <f ca="1">+WORLDCUP!BD61</f>
        <v>Paraguay</v>
      </c>
      <c r="G194" s="9" t="str">
        <f ca="1">+WORLDCUP!BD58</f>
        <v>South Korea</v>
      </c>
      <c r="H194" s="9" t="str">
        <f ca="1">+WORLDCUP!BD63</f>
        <v>Sweden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Iran</v>
      </c>
      <c r="E195" s="9" t="str">
        <f ca="1">+WORLDCUP!BD67</f>
        <v>Algeria</v>
      </c>
      <c r="F195" s="9" t="str">
        <f ca="1">+WORLDCUP!BD61</f>
        <v>Paraguay</v>
      </c>
      <c r="G195" s="9" t="str">
        <f ca="1">+WORLDCUP!BD58</f>
        <v>South Korea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Iran</v>
      </c>
      <c r="E196" s="9" t="str">
        <f ca="1">+WORLDCUP!BD67</f>
        <v>Algeria</v>
      </c>
      <c r="F196" s="9" t="str">
        <f ca="1">+WORLDCUP!BD61</f>
        <v>Paraguay</v>
      </c>
      <c r="G196" s="9" t="str">
        <f ca="1">+WORLDCUP!BD58</f>
        <v>South Korea</v>
      </c>
      <c r="H196" s="9" t="str">
        <f ca="1">+WORLDCUP!BD63</f>
        <v>Sweden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Ivory Coast</v>
      </c>
      <c r="F197" s="9" t="str">
        <f ca="1">+WORLDCUP!BD61</f>
        <v>Paraguay</v>
      </c>
      <c r="G197" s="9" t="str">
        <f ca="1">+WORLDCUP!BD58</f>
        <v>South Korea</v>
      </c>
      <c r="H197" s="9" t="str">
        <f ca="1">+WORLDCUP!BD63</f>
        <v>Sweden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Algeria</v>
      </c>
      <c r="F198" s="9" t="str">
        <f ca="1">+WORLDCUP!BD61</f>
        <v>Paraguay</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Algeria</v>
      </c>
      <c r="F199" s="9" t="str">
        <f ca="1">+WORLDCUP!BD61</f>
        <v>Paraguay</v>
      </c>
      <c r="G199" s="9" t="str">
        <f ca="1">+WORLDCUP!BD58</f>
        <v>South Korea</v>
      </c>
      <c r="H199" s="9" t="str">
        <f ca="1">+WORLDCUP!BD63</f>
        <v>Sweden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Ivory Coast</v>
      </c>
      <c r="F200" s="9" t="str">
        <f ca="1">+WORLDCUP!BD61</f>
        <v>Paraguay</v>
      </c>
      <c r="G200" s="9" t="str">
        <f ca="1">+WORLDCUP!BD58</f>
        <v>South Korea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Ivory Coast</v>
      </c>
      <c r="F201" s="9" t="str">
        <f ca="1">+WORLDCUP!BD61</f>
        <v>Paraguay</v>
      </c>
      <c r="G201" s="9" t="str">
        <f ca="1">+WORLDCUP!BD58</f>
        <v>South Korea</v>
      </c>
      <c r="H201" s="9" t="str">
        <f ca="1">+WORLDCUP!BD63</f>
        <v>Sweden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Algeria</v>
      </c>
      <c r="F202" s="9" t="str">
        <f ca="1">+WORLDCUP!BD61</f>
        <v>Paraguay</v>
      </c>
      <c r="G202" s="9" t="str">
        <f ca="1">+WORLDCUP!BD58</f>
        <v>South Korea</v>
      </c>
      <c r="H202" s="9" t="str">
        <f ca="1">+WORLDCUP!BD63</f>
        <v>Sweden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Iran</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Iran</v>
      </c>
      <c r="E205" s="9" t="str">
        <f ca="1">+WORLDCUP!BD67</f>
        <v>Algeria</v>
      </c>
      <c r="F205" s="9" t="str">
        <f ca="1">+WORLDCUP!BD60</f>
        <v>Scotland</v>
      </c>
      <c r="G205" s="9" t="str">
        <f ca="1">+WORLDCUP!BD58</f>
        <v>South Korea</v>
      </c>
      <c r="H205" s="9" t="str">
        <f ca="1">+WORLDCUP!BD63</f>
        <v>Sweden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Algeria</v>
      </c>
      <c r="F206" s="9" t="str">
        <f ca="1">+WORLDCUP!BD60</f>
        <v>Scotland</v>
      </c>
      <c r="G206" s="9" t="str">
        <f ca="1">+WORLDCUP!BD58</f>
        <v>South Korea</v>
      </c>
      <c r="H206" s="9" t="str">
        <f ca="1">+WORLDCUP!BD63</f>
        <v>Sweden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Senegal</v>
      </c>
      <c r="F207" s="9" t="str">
        <f ca="1">+WORLDCUP!BD60</f>
        <v>Scotland</v>
      </c>
      <c r="G207" s="9" t="str">
        <f ca="1">+WORLDCUP!BD58</f>
        <v>South Korea</v>
      </c>
      <c r="H207" s="9" t="str">
        <f ca="1">+WORLDCUP!BD63</f>
        <v>Sweden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Algeria</v>
      </c>
      <c r="F208" s="9" t="str">
        <f ca="1">+WORLDCUP!BD60</f>
        <v>Scotland</v>
      </c>
      <c r="G208" s="9" t="str">
        <f ca="1">+WORLDCUP!BD58</f>
        <v>South Korea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Algeria</v>
      </c>
      <c r="F209" s="9" t="str">
        <f ca="1">+WORLDCUP!BD60</f>
        <v>Scotland</v>
      </c>
      <c r="G209" s="9" t="str">
        <f ca="1">+WORLDCUP!BD58</f>
        <v>South Korea</v>
      </c>
      <c r="H209" s="9" t="str">
        <f ca="1">+WORLDCUP!BD63</f>
        <v>Sweden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Iran</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Iran</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Iran</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Iran</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Iran</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Sweden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Iran</v>
      </c>
      <c r="E221" s="9" t="str">
        <f ca="1">+WORLDCUP!BD67</f>
        <v>Algeria</v>
      </c>
      <c r="F221" s="9" t="str">
        <f ca="1">+WORLDCUP!BD60</f>
        <v>Scotland</v>
      </c>
      <c r="G221" s="9" t="str">
        <f ca="1">+WORLDCUP!BD58</f>
        <v>South Korea</v>
      </c>
      <c r="H221" s="9" t="str">
        <f ca="1">+WORLDCUP!BD63</f>
        <v>Sweden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Iran</v>
      </c>
      <c r="E222" s="9" t="str">
        <f ca="1">+WORLDCUP!BD66</f>
        <v>Senegal</v>
      </c>
      <c r="F222" s="9" t="str">
        <f ca="1">+WORLDCUP!BD60</f>
        <v>Scotland</v>
      </c>
      <c r="G222" s="9" t="str">
        <f ca="1">+WORLDCUP!BD58</f>
        <v>South Korea</v>
      </c>
      <c r="H222" s="9" t="str">
        <f ca="1">+WORLDCUP!BD63</f>
        <v>Sweden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Iran</v>
      </c>
      <c r="E223" s="9" t="str">
        <f ca="1">+WORLDCUP!BD67</f>
        <v>Algeria</v>
      </c>
      <c r="F223" s="9" t="str">
        <f ca="1">+WORLDCUP!BD60</f>
        <v>Scotland</v>
      </c>
      <c r="G223" s="9" t="str">
        <f ca="1">+WORLDCUP!BD58</f>
        <v>South Korea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Iran</v>
      </c>
      <c r="E224" s="9" t="str">
        <f ca="1">+WORLDCUP!BD67</f>
        <v>Algeria</v>
      </c>
      <c r="F224" s="9" t="str">
        <f ca="1">+WORLDCUP!BD60</f>
        <v>Scotland</v>
      </c>
      <c r="G224" s="9" t="str">
        <f ca="1">+WORLDCUP!BD58</f>
        <v>South Korea</v>
      </c>
      <c r="H224" s="9" t="str">
        <f ca="1">+WORLDCUP!BD63</f>
        <v>Sweden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Ivory Coast</v>
      </c>
      <c r="F229" s="9" t="str">
        <f ca="1">+WORLDCUP!BD60</f>
        <v>Scotland</v>
      </c>
      <c r="G229" s="9" t="str">
        <f ca="1">+WORLDCUP!BD58</f>
        <v>South Korea</v>
      </c>
      <c r="H229" s="9" t="str">
        <f ca="1">+WORLDCUP!BD63</f>
        <v>Sweden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Paraguay</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Iran</v>
      </c>
      <c r="E232" s="9" t="str">
        <f ca="1">+WORLDCUP!BD67</f>
        <v>Algeria</v>
      </c>
      <c r="F232" s="9" t="str">
        <f ca="1">+WORLDCUP!BD60</f>
        <v>Scotland</v>
      </c>
      <c r="G232" s="9" t="str">
        <f ca="1">+WORLDCUP!BD58</f>
        <v>South Korea</v>
      </c>
      <c r="H232" s="9" t="str">
        <f ca="1">+WORLDCUP!BD61</f>
        <v>Paraguay</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Algeria</v>
      </c>
      <c r="F233" s="9" t="str">
        <f ca="1">+WORLDCUP!BD60</f>
        <v>Scotland</v>
      </c>
      <c r="G233" s="9" t="str">
        <f ca="1">+WORLDCUP!BD58</f>
        <v>South Korea</v>
      </c>
      <c r="H233" s="9" t="str">
        <f ca="1">+WORLDCUP!BD61</f>
        <v>Paraguay</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Senegal</v>
      </c>
      <c r="F234" s="9" t="str">
        <f ca="1">+WORLDCUP!BD60</f>
        <v>Scotland</v>
      </c>
      <c r="G234" s="9" t="str">
        <f ca="1">+WORLDCUP!BD58</f>
        <v>South Korea</v>
      </c>
      <c r="H234" s="9" t="str">
        <f ca="1">+WORLDCUP!BD61</f>
        <v>Paraguay</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Algeria</v>
      </c>
      <c r="F235" s="9" t="str">
        <f ca="1">+WORLDCUP!BD60</f>
        <v>Scotland</v>
      </c>
      <c r="G235" s="9" t="str">
        <f ca="1">+WORLDCUP!BD58</f>
        <v>South Korea</v>
      </c>
      <c r="H235" s="9" t="str">
        <f ca="1">+WORLDCUP!BD61</f>
        <v>Paraguay</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Algeria</v>
      </c>
      <c r="F236" s="9" t="str">
        <f ca="1">+WORLDCUP!BD60</f>
        <v>Scotland</v>
      </c>
      <c r="G236" s="9" t="str">
        <f ca="1">+WORLDCUP!BD58</f>
        <v>South Korea</v>
      </c>
      <c r="H236" s="9" t="str">
        <f ca="1">+WORLDCUP!BD61</f>
        <v>Paraguay</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Paraguay</v>
      </c>
      <c r="G237" s="9" t="str">
        <f ca="1">+WORLDCUP!BD58</f>
        <v>South Korea</v>
      </c>
      <c r="H237" s="9" t="str">
        <f ca="1">+WORLDCUP!BD63</f>
        <v>Sweden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Paraguay</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Korea</v>
      </c>
      <c r="H239" s="9" t="str">
        <f ca="1">+WORLDCUP!BD61</f>
        <v>Paraguay</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Paraguay</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Paraguay</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Iran</v>
      </c>
      <c r="E242" s="9" t="str">
        <f ca="1">+WORLDCUP!BD67</f>
        <v>Algeria</v>
      </c>
      <c r="F242" s="9" t="str">
        <f ca="1">+WORLDCUP!BD61</f>
        <v>Paraguay</v>
      </c>
      <c r="G242" s="9" t="str">
        <f ca="1">+WORLDCUP!BD58</f>
        <v>South Korea</v>
      </c>
      <c r="H242" s="9" t="str">
        <f ca="1">+WORLDCUP!BD63</f>
        <v>Sweden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Iran</v>
      </c>
      <c r="E243" s="9" t="str">
        <f ca="1">+WORLDCUP!BD66</f>
        <v>Senegal</v>
      </c>
      <c r="F243" s="9" t="str">
        <f ca="1">+WORLDCUP!BD61</f>
        <v>Paraguay</v>
      </c>
      <c r="G243" s="9" t="str">
        <f ca="1">+WORLDCUP!BD58</f>
        <v>South Korea</v>
      </c>
      <c r="H243" s="9" t="str">
        <f ca="1">+WORLDCUP!BD63</f>
        <v>Sweden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Iran</v>
      </c>
      <c r="E244" s="9" t="str">
        <f ca="1">+WORLDCUP!BD67</f>
        <v>Algeria</v>
      </c>
      <c r="F244" s="9" t="str">
        <f ca="1">+WORLDCUP!BD61</f>
        <v>Paraguay</v>
      </c>
      <c r="G244" s="9" t="str">
        <f ca="1">+WORLDCUP!BD58</f>
        <v>South Korea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Iran</v>
      </c>
      <c r="E245" s="9" t="str">
        <f ca="1">+WORLDCUP!BD67</f>
        <v>Algeria</v>
      </c>
      <c r="F245" s="9" t="str">
        <f ca="1">+WORLDCUP!BD61</f>
        <v>Paraguay</v>
      </c>
      <c r="G245" s="9" t="str">
        <f ca="1">+WORLDCUP!BD58</f>
        <v>South Korea</v>
      </c>
      <c r="H245" s="9" t="str">
        <f ca="1">+WORLDCUP!BD63</f>
        <v>Sweden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Sweden</v>
      </c>
      <c r="F246" s="9" t="str">
        <f ca="1">+WORLDCUP!BD60</f>
        <v>Scotland</v>
      </c>
      <c r="G246" s="9" t="str">
        <f ca="1">+WORLDCUP!BD58</f>
        <v>South Korea</v>
      </c>
      <c r="H246" s="9" t="str">
        <f ca="1">+WORLDCUP!BD61</f>
        <v>Paraguay</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Iran</v>
      </c>
      <c r="E247" s="9" t="str">
        <f ca="1">+WORLDCUP!BD67</f>
        <v>Algeria</v>
      </c>
      <c r="F247" s="9" t="str">
        <f ca="1">+WORLDCUP!BD61</f>
        <v>Paraguay</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Algeria</v>
      </c>
      <c r="F248" s="9" t="str">
        <f ca="1">+WORLDCUP!BD60</f>
        <v>Scotland</v>
      </c>
      <c r="G248" s="9" t="str">
        <f ca="1">+WORLDCUP!BD58</f>
        <v>South Korea</v>
      </c>
      <c r="H248" s="9" t="str">
        <f ca="1">+WORLDCUP!BD63</f>
        <v>Sweden</v>
      </c>
      <c r="I248" s="9" t="str">
        <f ca="1">+WORLDCUP!BD61</f>
        <v>Paraguay</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Sweden</v>
      </c>
      <c r="F249" s="9" t="str">
        <f ca="1">+WORLDCUP!BD60</f>
        <v>Scotland</v>
      </c>
      <c r="G249" s="9" t="str">
        <f ca="1">+WORLDCUP!BD58</f>
        <v>South Korea</v>
      </c>
      <c r="H249" s="9" t="str">
        <f ca="1">+WORLDCUP!BD61</f>
        <v>Paraguay</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Sweden</v>
      </c>
      <c r="F250" s="9" t="str">
        <f ca="1">+WORLDCUP!BD60</f>
        <v>Scotland</v>
      </c>
      <c r="G250" s="9" t="str">
        <f ca="1">+WORLDCUP!BD58</f>
        <v>South Korea</v>
      </c>
      <c r="H250" s="9" t="str">
        <f ca="1">+WORLDCUP!BD61</f>
        <v>Paraguay</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Algeria</v>
      </c>
      <c r="F251" s="9" t="str">
        <f ca="1">+WORLDCUP!BD60</f>
        <v>Scotland</v>
      </c>
      <c r="G251" s="9" t="str">
        <f ca="1">+WORLDCUP!BD58</f>
        <v>South Korea</v>
      </c>
      <c r="H251" s="9" t="str">
        <f ca="1">+WORLDCUP!BD63</f>
        <v>Sweden</v>
      </c>
      <c r="I251" s="9" t="str">
        <f ca="1">+WORLDCUP!BD61</f>
        <v>Paraguay</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Paraguay</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Paraguay</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Paraguay</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Paraguay</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Paraguay</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Iran</v>
      </c>
      <c r="E257" s="9" t="str">
        <f ca="1">+WORLDCUP!BD67</f>
        <v>Algeria</v>
      </c>
      <c r="F257" s="9" t="str">
        <f ca="1">+WORLDCUP!BD60</f>
        <v>Scotland</v>
      </c>
      <c r="G257" s="9" t="str">
        <f ca="1">+WORLDCUP!BD58</f>
        <v>South Korea</v>
      </c>
      <c r="H257" s="9" t="str">
        <f ca="1">+WORLDCUP!BD61</f>
        <v>Paraguay</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Iran</v>
      </c>
      <c r="E258" s="9" t="str">
        <f ca="1">+WORLDCUP!BD66</f>
        <v>Senegal</v>
      </c>
      <c r="F258" s="9" t="str">
        <f ca="1">+WORLDCUP!BD60</f>
        <v>Scotland</v>
      </c>
      <c r="G258" s="9" t="str">
        <f ca="1">+WORLDCUP!BD58</f>
        <v>South Korea</v>
      </c>
      <c r="H258" s="9" t="str">
        <f ca="1">+WORLDCUP!BD61</f>
        <v>Paraguay</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Iran</v>
      </c>
      <c r="E259" s="9" t="str">
        <f ca="1">+WORLDCUP!BD67</f>
        <v>Algeria</v>
      </c>
      <c r="F259" s="9" t="str">
        <f ca="1">+WORLDCUP!BD60</f>
        <v>Scotland</v>
      </c>
      <c r="G259" s="9" t="str">
        <f ca="1">+WORLDCUP!BD58</f>
        <v>South Korea</v>
      </c>
      <c r="H259" s="9" t="str">
        <f ca="1">+WORLDCUP!BD61</f>
        <v>Paraguay</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Iran</v>
      </c>
      <c r="E260" s="9" t="str">
        <f ca="1">+WORLDCUP!BD67</f>
        <v>Algeria</v>
      </c>
      <c r="F260" s="9" t="str">
        <f ca="1">+WORLDCUP!BD60</f>
        <v>Scotland</v>
      </c>
      <c r="G260" s="9" t="str">
        <f ca="1">+WORLDCUP!BD58</f>
        <v>South Korea</v>
      </c>
      <c r="H260" s="9" t="str">
        <f ca="1">+WORLDCUP!BD61</f>
        <v>Paraguay</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Ivory Coast</v>
      </c>
      <c r="F261" s="9" t="str">
        <f ca="1">+WORLDCUP!BD60</f>
        <v>Scotland</v>
      </c>
      <c r="G261" s="9" t="str">
        <f ca="1">+WORLDCUP!BD58</f>
        <v>South Korea</v>
      </c>
      <c r="H261" s="9" t="str">
        <f ca="1">+WORLDCUP!BD61</f>
        <v>Paraguay</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Algeria</v>
      </c>
      <c r="F262" s="9" t="str">
        <f ca="1">+WORLDCUP!BD60</f>
        <v>Scotland</v>
      </c>
      <c r="G262" s="9" t="str">
        <f ca="1">+WORLDCUP!BD58</f>
        <v>South Korea</v>
      </c>
      <c r="H262" s="9" t="str">
        <f ca="1">+WORLDCUP!BD61</f>
        <v>Paraguay</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Algeria</v>
      </c>
      <c r="F263" s="9" t="str">
        <f ca="1">+WORLDCUP!BD60</f>
        <v>Scotland</v>
      </c>
      <c r="G263" s="9" t="str">
        <f ca="1">+WORLDCUP!BD58</f>
        <v>South Korea</v>
      </c>
      <c r="H263" s="9" t="str">
        <f ca="1">+WORLDCUP!BD61</f>
        <v>Paraguay</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Ivory Coast</v>
      </c>
      <c r="F264" s="9" t="str">
        <f ca="1">+WORLDCUP!BD60</f>
        <v>Scotland</v>
      </c>
      <c r="G264" s="9" t="str">
        <f ca="1">+WORLDCUP!BD58</f>
        <v>South Korea</v>
      </c>
      <c r="H264" s="9" t="str">
        <f ca="1">+WORLDCUP!BD61</f>
        <v>Paraguay</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Ivory Coast</v>
      </c>
      <c r="F265" s="9" t="str">
        <f ca="1">+WORLDCUP!BD60</f>
        <v>Scotland</v>
      </c>
      <c r="G265" s="9" t="str">
        <f ca="1">+WORLDCUP!BD58</f>
        <v>South Korea</v>
      </c>
      <c r="H265" s="9" t="str">
        <f ca="1">+WORLDCUP!BD61</f>
        <v>Paraguay</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Algeria</v>
      </c>
      <c r="F266" s="9" t="str">
        <f ca="1">+WORLDCUP!BD60</f>
        <v>Scotland</v>
      </c>
      <c r="G266" s="9" t="str">
        <f ca="1">+WORLDCUP!BD58</f>
        <v>South Korea</v>
      </c>
      <c r="H266" s="9" t="str">
        <f ca="1">+WORLDCUP!BD61</f>
        <v>Paraguay</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Paraguay</v>
      </c>
      <c r="G267" s="9" t="str">
        <f ca="1">+WORLDCUP!BD58</f>
        <v>South Korea</v>
      </c>
      <c r="H267" s="9" t="str">
        <f ca="1">+WORLDCUP!BD63</f>
        <v>Sweden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Paraguay</v>
      </c>
      <c r="G268" s="9" t="str">
        <f ca="1">+WORLDCUP!BD58</f>
        <v>South Korea</v>
      </c>
      <c r="H268" s="9" t="str">
        <f ca="1">+WORLDCUP!BD63</f>
        <v>Sweden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Paraguay</v>
      </c>
      <c r="G269" s="9" t="str">
        <f ca="1">+WORLDCUP!BD58</f>
        <v>South Korea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Paraguay</v>
      </c>
      <c r="G270" s="9" t="str">
        <f ca="1">+WORLDCUP!BD58</f>
        <v>South Korea</v>
      </c>
      <c r="H270" s="9" t="str">
        <f ca="1">+WORLDCUP!BD63</f>
        <v>Sweden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Paraguay</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Paraguay</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Paraguay</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Paraguay</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Paraguay</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Paraguay</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Iran</v>
      </c>
      <c r="E277" s="9" t="str">
        <f ca="1">+WORLDCUP!BD62</f>
        <v>Ivory Coast</v>
      </c>
      <c r="F277" s="9" t="str">
        <f ca="1">+WORLDCUP!BD61</f>
        <v>Paraguay</v>
      </c>
      <c r="G277" s="9" t="str">
        <f ca="1">+WORLDCUP!BD58</f>
        <v>South Korea</v>
      </c>
      <c r="H277" s="9" t="str">
        <f ca="1">+WORLDCUP!BD63</f>
        <v>Sweden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Iran</v>
      </c>
      <c r="E278" s="9" t="str">
        <f ca="1">+WORLDCUP!BD67</f>
        <v>Algeria</v>
      </c>
      <c r="F278" s="9" t="str">
        <f ca="1">+WORLDCUP!BD61</f>
        <v>Paraguay</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Iran</v>
      </c>
      <c r="E279" s="9" t="str">
        <f ca="1">+WORLDCUP!BD67</f>
        <v>Algeria</v>
      </c>
      <c r="F279" s="9" t="str">
        <f ca="1">+WORLDCUP!BD61</f>
        <v>Paraguay</v>
      </c>
      <c r="G279" s="9" t="str">
        <f ca="1">+WORLDCUP!BD58</f>
        <v>South Korea</v>
      </c>
      <c r="H279" s="9" t="str">
        <f ca="1">+WORLDCUP!BD63</f>
        <v>Sweden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Iran</v>
      </c>
      <c r="E280" s="9" t="str">
        <f ca="1">+WORLDCUP!BD62</f>
        <v>Ivory Coast</v>
      </c>
      <c r="F280" s="9" t="str">
        <f ca="1">+WORLDCUP!BD61</f>
        <v>Paraguay</v>
      </c>
      <c r="G280" s="9" t="str">
        <f ca="1">+WORLDCUP!BD58</f>
        <v>South Korea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Iran</v>
      </c>
      <c r="E281" s="9" t="str">
        <f ca="1">+WORLDCUP!BD62</f>
        <v>Ivory Coast</v>
      </c>
      <c r="F281" s="9" t="str">
        <f ca="1">+WORLDCUP!BD61</f>
        <v>Paraguay</v>
      </c>
      <c r="G281" s="9" t="str">
        <f ca="1">+WORLDCUP!BD58</f>
        <v>South Korea</v>
      </c>
      <c r="H281" s="9" t="str">
        <f ca="1">+WORLDCUP!BD63</f>
        <v>Sweden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Iran</v>
      </c>
      <c r="E282" s="9" t="str">
        <f ca="1">+WORLDCUP!BD67</f>
        <v>Algeria</v>
      </c>
      <c r="F282" s="9" t="str">
        <f ca="1">+WORLDCUP!BD61</f>
        <v>Paraguay</v>
      </c>
      <c r="G282" s="9" t="str">
        <f ca="1">+WORLDCUP!BD58</f>
        <v>South Korea</v>
      </c>
      <c r="H282" s="9" t="str">
        <f ca="1">+WORLDCUP!BD63</f>
        <v>Sweden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Sweden</v>
      </c>
      <c r="F283" s="9" t="str">
        <f ca="1">+WORLDCUP!BD60</f>
        <v>Scotland</v>
      </c>
      <c r="G283" s="9" t="str">
        <f ca="1">+WORLDCUP!BD58</f>
        <v>South Korea</v>
      </c>
      <c r="H283" s="9" t="str">
        <f ca="1">+WORLDCUP!BD61</f>
        <v>Paraguay</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Ivory Coast</v>
      </c>
      <c r="F284" s="9" t="str">
        <f ca="1">+WORLDCUP!BD60</f>
        <v>Scotland</v>
      </c>
      <c r="G284" s="9" t="str">
        <f ca="1">+WORLDCUP!BD58</f>
        <v>South Korea</v>
      </c>
      <c r="H284" s="9" t="str">
        <f ca="1">+WORLDCUP!BD63</f>
        <v>Sweden</v>
      </c>
      <c r="I284" s="9" t="str">
        <f ca="1">+WORLDCUP!BD61</f>
        <v>Paraguay</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Algeria</v>
      </c>
      <c r="F285" s="9" t="str">
        <f ca="1">+WORLDCUP!BD60</f>
        <v>Scotland</v>
      </c>
      <c r="G285" s="9" t="str">
        <f ca="1">+WORLDCUP!BD58</f>
        <v>South Korea</v>
      </c>
      <c r="H285" s="9" t="str">
        <f ca="1">+WORLDCUP!BD63</f>
        <v>Sweden</v>
      </c>
      <c r="I285" s="9" t="str">
        <f ca="1">+WORLDCUP!BD61</f>
        <v>Paraguay</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Ivory Coast</v>
      </c>
      <c r="F286" s="9" t="str">
        <f ca="1">+WORLDCUP!BD60</f>
        <v>Scotland</v>
      </c>
      <c r="G286" s="9" t="str">
        <f ca="1">+WORLDCUP!BD58</f>
        <v>South Korea</v>
      </c>
      <c r="H286" s="9" t="str">
        <f ca="1">+WORLDCUP!BD63</f>
        <v>Sweden</v>
      </c>
      <c r="I286" s="9" t="str">
        <f ca="1">+WORLDCUP!BD61</f>
        <v>Paraguay</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Senegal</v>
      </c>
      <c r="H287" s="9" t="str">
        <f ca="1">+WORLDCUP!BD64</f>
        <v>Iran</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Senegal</v>
      </c>
      <c r="H288" s="9" t="str">
        <f ca="1">+WORLDCUP!BD63</f>
        <v>Sweden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Bosnia and Herzegovina</v>
      </c>
      <c r="F289" s="9" t="str">
        <f ca="1">+WORLDCUP!BD63</f>
        <v>Sweden</v>
      </c>
      <c r="G289" s="9" t="str">
        <f ca="1">+WORLDCUP!BD58</f>
        <v>South Korea</v>
      </c>
      <c r="H289" s="9" t="str">
        <f ca="1">+WORLDCUP!BD64</f>
        <v>Iran</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Iran</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Bosnia and Herzegovina</v>
      </c>
      <c r="F291" s="9" t="str">
        <f ca="1">+WORLDCUP!BD58</f>
        <v>South Korea</v>
      </c>
      <c r="G291" s="9" t="str">
        <f ca="1">+WORLDCUP!BD66</f>
        <v>Senegal</v>
      </c>
      <c r="H291" s="9" t="str">
        <f ca="1">+WORLDCUP!BD63</f>
        <v>Sweden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Iran</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Iran</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Senegal</v>
      </c>
      <c r="H295" s="9" t="str">
        <f ca="1">+WORLDCUP!BD64</f>
        <v>Iran</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Iran</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Iran</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Iran</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Iran</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Senegal</v>
      </c>
      <c r="H300" s="9" t="str">
        <f ca="1">+WORLDCUP!BD63</f>
        <v>Sweden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Bosnia and Herzegovina</v>
      </c>
      <c r="F302" s="9" t="str">
        <f ca="1">+WORLDCUP!BD63</f>
        <v>Sweden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Korea</v>
      </c>
      <c r="H305" s="9" t="str">
        <f ca="1">+WORLDCUP!BD64</f>
        <v>Iran</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Iran</v>
      </c>
      <c r="E306" s="9" t="str">
        <f ca="1">+WORLDCUP!BD59</f>
        <v>Bosnia and Herzegovina</v>
      </c>
      <c r="F306" s="9" t="str">
        <f ca="1">+WORLDCUP!BD58</f>
        <v>South Korea</v>
      </c>
      <c r="G306" s="9" t="str">
        <f ca="1">+WORLDCUP!BD66</f>
        <v>Senegal</v>
      </c>
      <c r="H306" s="9" t="str">
        <f ca="1">+WORLDCUP!BD63</f>
        <v>Sweden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Korea</v>
      </c>
      <c r="H307" s="9" t="str">
        <f ca="1">+WORLDCUP!BD64</f>
        <v>Iran</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Korea</v>
      </c>
      <c r="H308" s="9" t="str">
        <f ca="1">+WORLDCUP!BD64</f>
        <v>Iran</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Iran</v>
      </c>
      <c r="E309" s="9" t="str">
        <f ca="1">+WORLDCUP!BD59</f>
        <v>Bosnia and Herzegovina</v>
      </c>
      <c r="F309" s="9" t="str">
        <f ca="1">+WORLDCUP!BD63</f>
        <v>Sweden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Iran</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Iran</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Iran</v>
      </c>
      <c r="E312" s="9" t="str">
        <f ca="1">+WORLDCUP!BD59</f>
        <v>Bosnia and Herzegovina</v>
      </c>
      <c r="F312" s="9" t="str">
        <f ca="1">+WORLDCUP!BD63</f>
        <v>Sweden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Iran</v>
      </c>
      <c r="E313" s="9" t="str">
        <f ca="1">+WORLDCUP!BD59</f>
        <v>Bosnia and Herzegovina</v>
      </c>
      <c r="F313" s="9" t="str">
        <f ca="1">+WORLDCUP!BD63</f>
        <v>Sweden</v>
      </c>
      <c r="G313" s="9" t="str">
        <f ca="1">+WORLDCUP!BD58</f>
        <v>South Korea</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Iran</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Bosnia and Herzegovina</v>
      </c>
      <c r="F315" s="9" t="str">
        <f ca="1">+WORLDCUP!BD61</f>
        <v>Paraguay</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Bosnia and Herzegovina</v>
      </c>
      <c r="F316" s="9" t="str">
        <f ca="1">+WORLDCUP!BD61</f>
        <v>Paraguay</v>
      </c>
      <c r="G316" s="9" t="str">
        <f ca="1">+WORLDCUP!BD58</f>
        <v>South Korea</v>
      </c>
      <c r="H316" s="9" t="str">
        <f ca="1">+WORLDCUP!BD64</f>
        <v>Iran</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Paraguay</v>
      </c>
      <c r="G317" s="9" t="str">
        <f ca="1">+WORLDCUP!BD58</f>
        <v>South Korea</v>
      </c>
      <c r="H317" s="9" t="str">
        <f ca="1">+WORLDCUP!BD64</f>
        <v>Iran</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Iran</v>
      </c>
      <c r="E318" s="9" t="str">
        <f ca="1">+WORLDCUP!BD59</f>
        <v>Bosnia and Herzegovina</v>
      </c>
      <c r="F318" s="9" t="str">
        <f ca="1">+WORLDCUP!BD61</f>
        <v>Paraguay</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Paraguay</v>
      </c>
      <c r="G319" s="9" t="str">
        <f ca="1">+WORLDCUP!BD58</f>
        <v>South Korea</v>
      </c>
      <c r="H319" s="9" t="str">
        <f ca="1">+WORLDCUP!BD64</f>
        <v>Iran</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Paraguay</v>
      </c>
      <c r="G320" s="9" t="str">
        <f ca="1">+WORLDCUP!BD58</f>
        <v>South Korea</v>
      </c>
      <c r="H320" s="9" t="str">
        <f ca="1">+WORLDCUP!BD64</f>
        <v>Iran</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Bosnia and Herzegovina</v>
      </c>
      <c r="F321" s="9" t="str">
        <f ca="1">+WORLDCUP!BD61</f>
        <v>Paraguay</v>
      </c>
      <c r="G321" s="9" t="str">
        <f ca="1">+WORLDCUP!BD58</f>
        <v>South Korea</v>
      </c>
      <c r="H321" s="9" t="str">
        <f ca="1">+WORLDCUP!BD63</f>
        <v>Sweden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Paraguay</v>
      </c>
      <c r="G322" s="9" t="str">
        <f ca="1">+WORLDCUP!BD58</f>
        <v>South Korea</v>
      </c>
      <c r="H322" s="9" t="str">
        <f ca="1">+WORLDCUP!BD63</f>
        <v>Sweden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Paraguay</v>
      </c>
      <c r="G323" s="9" t="str">
        <f ca="1">+WORLDCUP!BD58</f>
        <v>South Korea</v>
      </c>
      <c r="H323" s="9" t="str">
        <f ca="1">+WORLDCUP!BD63</f>
        <v>Sweden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Paraguay</v>
      </c>
      <c r="G324" s="9" t="str">
        <f ca="1">+WORLDCUP!BD58</f>
        <v>South Korea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Paraguay</v>
      </c>
      <c r="G325" s="9" t="str">
        <f ca="1">+WORLDCUP!BD58</f>
        <v>South Korea</v>
      </c>
      <c r="H325" s="9" t="str">
        <f ca="1">+WORLDCUP!BD63</f>
        <v>Sweden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Paraguay</v>
      </c>
      <c r="G326" s="9" t="str">
        <f ca="1">+WORLDCUP!BD58</f>
        <v>South Korea</v>
      </c>
      <c r="H326" s="9" t="str">
        <f ca="1">+WORLDCUP!BD64</f>
        <v>Iran</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Iran</v>
      </c>
      <c r="E327" s="9" t="str">
        <f ca="1">+WORLDCUP!BD59</f>
        <v>Bosnia and Herzegovina</v>
      </c>
      <c r="F327" s="9" t="str">
        <f ca="1">+WORLDCUP!BD61</f>
        <v>Paraguay</v>
      </c>
      <c r="G327" s="9" t="str">
        <f ca="1">+WORLDCUP!BD58</f>
        <v>South Korea</v>
      </c>
      <c r="H327" s="9" t="str">
        <f ca="1">+WORLDCUP!BD63</f>
        <v>Sweden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Paraguay</v>
      </c>
      <c r="G328" s="9" t="str">
        <f ca="1">+WORLDCUP!BD58</f>
        <v>South Korea</v>
      </c>
      <c r="H328" s="9" t="str">
        <f ca="1">+WORLDCUP!BD64</f>
        <v>Iran</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Paraguay</v>
      </c>
      <c r="G329" s="9" t="str">
        <f ca="1">+WORLDCUP!BD58</f>
        <v>South Korea</v>
      </c>
      <c r="H329" s="9" t="str">
        <f ca="1">+WORLDCUP!BD64</f>
        <v>Iran</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Bosnia and Herzegovina</v>
      </c>
      <c r="F330" s="9" t="str">
        <f ca="1">+WORLDCUP!BD61</f>
        <v>Paraguay</v>
      </c>
      <c r="G330" s="9" t="str">
        <f ca="1">+WORLDCUP!BD58</f>
        <v>South Korea</v>
      </c>
      <c r="H330" s="9" t="str">
        <f ca="1">+WORLDCUP!BD63</f>
        <v>Sweden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Bosnia and Herzegovina</v>
      </c>
      <c r="F331" s="9" t="str">
        <f ca="1">+WORLDCUP!BD61</f>
        <v>Paraguay</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Bosnia and Herzegovina</v>
      </c>
      <c r="F332" s="9" t="str">
        <f ca="1">+WORLDCUP!BD61</f>
        <v>Paraguay</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Bosnia and Herzegovina</v>
      </c>
      <c r="F333" s="9" t="str">
        <f ca="1">+WORLDCUP!BD61</f>
        <v>Paraguay</v>
      </c>
      <c r="G333" s="9" t="str">
        <f ca="1">+WORLDCUP!BD58</f>
        <v>South Korea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Bosnia and Herzegovina</v>
      </c>
      <c r="F334" s="9" t="str">
        <f ca="1">+WORLDCUP!BD61</f>
        <v>Paraguay</v>
      </c>
      <c r="G334" s="9" t="str">
        <f ca="1">+WORLDCUP!BD58</f>
        <v>South Korea</v>
      </c>
      <c r="H334" s="9" t="str">
        <f ca="1">+WORLDCUP!BD63</f>
        <v>Sweden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Bosnia and Herzegovina</v>
      </c>
      <c r="F335" s="9" t="str">
        <f ca="1">+WORLDCUP!BD61</f>
        <v>Paraguay</v>
      </c>
      <c r="G335" s="9" t="str">
        <f ca="1">+WORLDCUP!BD58</f>
        <v>South Korea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Senegal</v>
      </c>
      <c r="H336" s="9" t="str">
        <f ca="1">+WORLDCUP!BD61</f>
        <v>Paraguay</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Paraguay</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Bosnia and Herzegovina</v>
      </c>
      <c r="F338" s="9" t="str">
        <f ca="1">+WORLDCUP!BD61</f>
        <v>Paraguay</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Paraguay</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Paraguay</v>
      </c>
      <c r="G340" s="9" t="str">
        <f ca="1">+WORLDCUP!BD58</f>
        <v>South Korea</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Paraguay</v>
      </c>
      <c r="G341" s="9" t="str">
        <f ca="1">+WORLDCUP!BD58</f>
        <v>South Korea</v>
      </c>
      <c r="H341" s="9" t="str">
        <f ca="1">+WORLDCUP!BD64</f>
        <v>Iran</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Iran</v>
      </c>
      <c r="E342" s="9" t="str">
        <f ca="1">+WORLDCUP!BD59</f>
        <v>Bosnia and Herzegovina</v>
      </c>
      <c r="F342" s="9" t="str">
        <f ca="1">+WORLDCUP!BD58</f>
        <v>South Korea</v>
      </c>
      <c r="G342" s="9" t="str">
        <f ca="1">+WORLDCUP!BD66</f>
        <v>Senegal</v>
      </c>
      <c r="H342" s="9" t="str">
        <f ca="1">+WORLDCUP!BD61</f>
        <v>Paraguay</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Paraguay</v>
      </c>
      <c r="G343" s="9" t="str">
        <f ca="1">+WORLDCUP!BD58</f>
        <v>South Korea</v>
      </c>
      <c r="H343" s="9" t="str">
        <f ca="1">+WORLDCUP!BD64</f>
        <v>Iran</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Paraguay</v>
      </c>
      <c r="G344" s="9" t="str">
        <f ca="1">+WORLDCUP!BD58</f>
        <v>South Korea</v>
      </c>
      <c r="H344" s="9" t="str">
        <f ca="1">+WORLDCUP!BD64</f>
        <v>Iran</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Iran</v>
      </c>
      <c r="E345" s="9" t="str">
        <f ca="1">+WORLDCUP!BD59</f>
        <v>Bosnia and Herzegovina</v>
      </c>
      <c r="F345" s="9" t="str">
        <f ca="1">+WORLDCUP!BD61</f>
        <v>Paraguay</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Paraguay</v>
      </c>
      <c r="G346" s="9" t="str">
        <f ca="1">+WORLDCUP!BD58</f>
        <v>South Korea</v>
      </c>
      <c r="H346" s="9" t="str">
        <f ca="1">+WORLDCUP!BD64</f>
        <v>Iran</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Paraguay</v>
      </c>
      <c r="G347" s="9" t="str">
        <f ca="1">+WORLDCUP!BD58</f>
        <v>South Korea</v>
      </c>
      <c r="H347" s="9" t="str">
        <f ca="1">+WORLDCUP!BD64</f>
        <v>Iran</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Iran</v>
      </c>
      <c r="E348" s="9" t="str">
        <f ca="1">+WORLDCUP!BD59</f>
        <v>Bosnia and Herzegovina</v>
      </c>
      <c r="F348" s="9" t="str">
        <f ca="1">+WORLDCUP!BD61</f>
        <v>Paraguay</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Iran</v>
      </c>
      <c r="E349" s="9" t="str">
        <f ca="1">+WORLDCUP!BD59</f>
        <v>Bosnia and Herzegovina</v>
      </c>
      <c r="F349" s="9" t="str">
        <f ca="1">+WORLDCUP!BD61</f>
        <v>Paraguay</v>
      </c>
      <c r="G349" s="9" t="str">
        <f ca="1">+WORLDCUP!BD58</f>
        <v>South Korea</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Paraguay</v>
      </c>
      <c r="G350" s="9" t="str">
        <f ca="1">+WORLDCUP!BD58</f>
        <v>South Korea</v>
      </c>
      <c r="H350" s="9" t="str">
        <f ca="1">+WORLDCUP!BD64</f>
        <v>Iran</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Paraguay</v>
      </c>
      <c r="G351" s="9" t="str">
        <f ca="1">+WORLDCUP!BD58</f>
        <v>South Korea</v>
      </c>
      <c r="H351" s="9" t="str">
        <f ca="1">+WORLDCUP!BD63</f>
        <v>Sweden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Bosnia and Herzegovina</v>
      </c>
      <c r="F352" s="9" t="str">
        <f ca="1">+WORLDCUP!BD61</f>
        <v>Paraguay</v>
      </c>
      <c r="G352" s="9" t="str">
        <f ca="1">+WORLDCUP!BD58</f>
        <v>South Korea</v>
      </c>
      <c r="H352" s="9" t="str">
        <f ca="1">+WORLDCUP!BD63</f>
        <v>Sweden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Paraguay</v>
      </c>
      <c r="G353" s="9" t="str">
        <f ca="1">+WORLDCUP!BD58</f>
        <v>South Korea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Paraguay</v>
      </c>
      <c r="G354" s="9" t="str">
        <f ca="1">+WORLDCUP!BD58</f>
        <v>South Korea</v>
      </c>
      <c r="H354" s="9" t="str">
        <f ca="1">+WORLDCUP!BD63</f>
        <v>Sweden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Paraguay</v>
      </c>
      <c r="G355" s="9" t="str">
        <f ca="1">+WORLDCUP!BD58</f>
        <v>South Korea</v>
      </c>
      <c r="H355" s="9" t="str">
        <f ca="1">+WORLDCUP!BD63</f>
        <v>Sweden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Paraguay</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Paraguay</v>
      </c>
      <c r="G357" s="9" t="str">
        <f ca="1">+WORLDCUP!BD58</f>
        <v>South Korea</v>
      </c>
      <c r="H357" s="9" t="str">
        <f ca="1">+WORLDCUP!BD63</f>
        <v>Sweden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Paraguay</v>
      </c>
      <c r="G358" s="9" t="str">
        <f ca="1">+WORLDCUP!BD58</f>
        <v>South Korea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Paraguay</v>
      </c>
      <c r="G359" s="9" t="str">
        <f ca="1">+WORLDCUP!BD58</f>
        <v>South Korea</v>
      </c>
      <c r="H359" s="9" t="str">
        <f ca="1">+WORLDCUP!BD63</f>
        <v>Sweden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Paraguay</v>
      </c>
      <c r="G360" s="9" t="str">
        <f ca="1">+WORLDCUP!BD58</f>
        <v>South Korea</v>
      </c>
      <c r="H360" s="9" t="str">
        <f ca="1">+WORLDCUP!BD63</f>
        <v>Sweden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Iran</v>
      </c>
      <c r="E361" s="9" t="str">
        <f ca="1">+WORLDCUP!BD59</f>
        <v>Bosnia and Herzegovina</v>
      </c>
      <c r="F361" s="9" t="str">
        <f ca="1">+WORLDCUP!BD61</f>
        <v>Paraguay</v>
      </c>
      <c r="G361" s="9" t="str">
        <f ca="1">+WORLDCUP!BD58</f>
        <v>South Korea</v>
      </c>
      <c r="H361" s="9" t="str">
        <f ca="1">+WORLDCUP!BD63</f>
        <v>Sweden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Iran</v>
      </c>
      <c r="E362" s="9" t="str">
        <f ca="1">+WORLDCUP!BD59</f>
        <v>Bosnia and Herzegovina</v>
      </c>
      <c r="F362" s="9" t="str">
        <f ca="1">+WORLDCUP!BD61</f>
        <v>Paraguay</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Iran</v>
      </c>
      <c r="E363" s="9" t="str">
        <f ca="1">+WORLDCUP!BD59</f>
        <v>Bosnia and Herzegovina</v>
      </c>
      <c r="F363" s="9" t="str">
        <f ca="1">+WORLDCUP!BD61</f>
        <v>Paraguay</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Iran</v>
      </c>
      <c r="E364" s="9" t="str">
        <f ca="1">+WORLDCUP!BD59</f>
        <v>Bosnia and Herzegovina</v>
      </c>
      <c r="F364" s="9" t="str">
        <f ca="1">+WORLDCUP!BD61</f>
        <v>Paraguay</v>
      </c>
      <c r="G364" s="9" t="str">
        <f ca="1">+WORLDCUP!BD58</f>
        <v>South Korea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Iran</v>
      </c>
      <c r="E365" s="9" t="str">
        <f ca="1">+WORLDCUP!BD59</f>
        <v>Bosnia and Herzegovina</v>
      </c>
      <c r="F365" s="9" t="str">
        <f ca="1">+WORLDCUP!BD61</f>
        <v>Paraguay</v>
      </c>
      <c r="G365" s="9" t="str">
        <f ca="1">+WORLDCUP!BD58</f>
        <v>South Korea</v>
      </c>
      <c r="H365" s="9" t="str">
        <f ca="1">+WORLDCUP!BD63</f>
        <v>Sweden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Iran</v>
      </c>
      <c r="E366" s="9" t="str">
        <f ca="1">+WORLDCUP!BD59</f>
        <v>Bosnia and Herzegovina</v>
      </c>
      <c r="F366" s="9" t="str">
        <f ca="1">+WORLDCUP!BD61</f>
        <v>Paraguay</v>
      </c>
      <c r="G366" s="9" t="str">
        <f ca="1">+WORLDCUP!BD58</f>
        <v>South Korea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Bosnia and Herzegovina</v>
      </c>
      <c r="F367" s="9" t="str">
        <f ca="1">+WORLDCUP!BD61</f>
        <v>Paraguay</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Bosnia and Herzegovina</v>
      </c>
      <c r="F368" s="9" t="str">
        <f ca="1">+WORLDCUP!BD61</f>
        <v>Paraguay</v>
      </c>
      <c r="G368" s="9" t="str">
        <f ca="1">+WORLDCUP!BD58</f>
        <v>South Korea</v>
      </c>
      <c r="H368" s="9" t="str">
        <f ca="1">+WORLDCUP!BD63</f>
        <v>Sweden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Bosnia and Herzegovina</v>
      </c>
      <c r="F369" s="9" t="str">
        <f ca="1">+WORLDCUP!BD61</f>
        <v>Paraguay</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Bosnia and Herzegovina</v>
      </c>
      <c r="F370" s="9" t="str">
        <f ca="1">+WORLDCUP!BD61</f>
        <v>Paraguay</v>
      </c>
      <c r="G370" s="9" t="str">
        <f ca="1">+WORLDCUP!BD58</f>
        <v>South Korea</v>
      </c>
      <c r="H370" s="9" t="str">
        <f ca="1">+WORLDCUP!BD63</f>
        <v>Sweden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South Korea</v>
      </c>
      <c r="H372" s="9" t="str">
        <f ca="1">+WORLDCUP!BD64</f>
        <v>Iran</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Iran</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Iran</v>
      </c>
      <c r="E374" s="9" t="str">
        <f ca="1">+WORLDCUP!BD59</f>
        <v>Bosnia and Herzegovina</v>
      </c>
      <c r="F374" s="9" t="str">
        <f ca="1">+WORLDCUP!BD60</f>
        <v>Scotland</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Iran</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Iran</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South Korea</v>
      </c>
      <c r="H379" s="9" t="str">
        <f ca="1">+WORLDCUP!BD63</f>
        <v>Sweden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Iran</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Iran</v>
      </c>
      <c r="E383" s="9" t="str">
        <f ca="1">+WORLDCUP!BD59</f>
        <v>Bosnia and Herzegovina</v>
      </c>
      <c r="F383" s="9" t="str">
        <f ca="1">+WORLDCUP!BD60</f>
        <v>Scotland</v>
      </c>
      <c r="G383" s="9" t="str">
        <f ca="1">+WORLDCUP!BD58</f>
        <v>South Korea</v>
      </c>
      <c r="H383" s="9" t="str">
        <f ca="1">+WORLDCUP!BD63</f>
        <v>Sweden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Iran</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Iran</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Bosnia and Herzegovina</v>
      </c>
      <c r="F386" s="9" t="str">
        <f ca="1">+WORLDCUP!BD60</f>
        <v>Scotland</v>
      </c>
      <c r="G386" s="9" t="str">
        <f ca="1">+WORLDCUP!BD58</f>
        <v>South Korea</v>
      </c>
      <c r="H386" s="9" t="str">
        <f ca="1">+WORLDCUP!BD63</f>
        <v>Sweden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Bosnia and Herzegovina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Bosnia and Herzegovina</v>
      </c>
      <c r="F389" s="9" t="str">
        <f ca="1">+WORLDCUP!BD60</f>
        <v>Scotland</v>
      </c>
      <c r="G389" s="9" t="str">
        <f ca="1">+WORLDCUP!BD58</f>
        <v>South Korea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Bosnia and Herzegovina</v>
      </c>
      <c r="F390" s="9" t="str">
        <f ca="1">+WORLDCUP!BD60</f>
        <v>Scotland</v>
      </c>
      <c r="G390" s="9" t="str">
        <f ca="1">+WORLDCUP!BD58</f>
        <v>South Korea</v>
      </c>
      <c r="H390" s="9" t="str">
        <f ca="1">+WORLDCUP!BD63</f>
        <v>Sweden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Bosnia and Herzegovina</v>
      </c>
      <c r="F391" s="9" t="str">
        <f ca="1">+WORLDCUP!BD60</f>
        <v>Scotland</v>
      </c>
      <c r="G391" s="9" t="str">
        <f ca="1">+WORLDCUP!BD58</f>
        <v>South Korea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Senegal</v>
      </c>
      <c r="H392" s="9" t="str">
        <f ca="1">+WORLDCUP!BD60</f>
        <v>Scotland</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Iran</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Iran</v>
      </c>
      <c r="E398" s="9" t="str">
        <f ca="1">+WORLDCUP!BD59</f>
        <v>Bosnia and Herzegovina</v>
      </c>
      <c r="F398" s="9" t="str">
        <f ca="1">+WORLDCUP!BD58</f>
        <v>South Korea</v>
      </c>
      <c r="G398" s="9" t="str">
        <f ca="1">+WORLDCUP!BD66</f>
        <v>Senegal</v>
      </c>
      <c r="H398" s="9" t="str">
        <f ca="1">+WORLDCUP!BD60</f>
        <v>Scotland</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Iran</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Iran</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Iran</v>
      </c>
      <c r="E401" s="9" t="str">
        <f ca="1">+WORLDCUP!BD59</f>
        <v>Bosnia and Herzegovina</v>
      </c>
      <c r="F401" s="9" t="str">
        <f ca="1">+WORLDCUP!BD60</f>
        <v>Scotland</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Iran</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Iran</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Iran</v>
      </c>
      <c r="E404" s="9" t="str">
        <f ca="1">+WORLDCUP!BD59</f>
        <v>Bosnia and Herzegovina</v>
      </c>
      <c r="F404" s="9" t="str">
        <f ca="1">+WORLDCUP!BD60</f>
        <v>Scotland</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Iran</v>
      </c>
      <c r="E405" s="9" t="str">
        <f ca="1">+WORLDCUP!BD59</f>
        <v>Bosnia and Herzegovina</v>
      </c>
      <c r="F405" s="9" t="str">
        <f ca="1">+WORLDCUP!BD60</f>
        <v>Scotland</v>
      </c>
      <c r="G405" s="9" t="str">
        <f ca="1">+WORLDCUP!BD58</f>
        <v>South Korea</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Iran</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South Korea</v>
      </c>
      <c r="H408" s="9" t="str">
        <f ca="1">+WORLDCUP!BD63</f>
        <v>Sweden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Iran</v>
      </c>
      <c r="E417" s="9" t="str">
        <f ca="1">+WORLDCUP!BD59</f>
        <v>Bosnia and Herzegovina</v>
      </c>
      <c r="F417" s="9" t="str">
        <f ca="1">+WORLDCUP!BD60</f>
        <v>Scotland</v>
      </c>
      <c r="G417" s="9" t="str">
        <f ca="1">+WORLDCUP!BD58</f>
        <v>South Korea</v>
      </c>
      <c r="H417" s="9" t="str">
        <f ca="1">+WORLDCUP!BD63</f>
        <v>Sweden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Iran</v>
      </c>
      <c r="E418" s="9" t="str">
        <f ca="1">+WORLDCUP!BD59</f>
        <v>Bosnia and Herzegovina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Iran</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Iran</v>
      </c>
      <c r="E420" s="9" t="str">
        <f ca="1">+WORLDCUP!BD59</f>
        <v>Bosnia and Herzegovina</v>
      </c>
      <c r="F420" s="9" t="str">
        <f ca="1">+WORLDCUP!BD60</f>
        <v>Scotland</v>
      </c>
      <c r="G420" s="9" t="str">
        <f ca="1">+WORLDCUP!BD58</f>
        <v>South Korea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Iran</v>
      </c>
      <c r="E421" s="9" t="str">
        <f ca="1">+WORLDCUP!BD59</f>
        <v>Bosnia and Herzegovina</v>
      </c>
      <c r="F421" s="9" t="str">
        <f ca="1">+WORLDCUP!BD60</f>
        <v>Scotland</v>
      </c>
      <c r="G421" s="9" t="str">
        <f ca="1">+WORLDCUP!BD58</f>
        <v>South Korea</v>
      </c>
      <c r="H421" s="9" t="str">
        <f ca="1">+WORLDCUP!BD63</f>
        <v>Sweden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1</v>
      </c>
      <c r="C422" s="9" t="str">
        <f ca="1">+WORLDCUP!BD62</f>
        <v>Ivory Coast</v>
      </c>
      <c r="D422" s="9" t="str">
        <f ca="1">+WORLDCUP!BD64</f>
        <v>Iran</v>
      </c>
      <c r="E422" s="9" t="str">
        <f ca="1">+WORLDCUP!BD59</f>
        <v>Bosnia and Herzegovina</v>
      </c>
      <c r="F422" s="9" t="str">
        <f ca="1">+WORLDCUP!BD60</f>
        <v>Scotland</v>
      </c>
      <c r="G422" s="9" t="str">
        <f ca="1">+WORLDCUP!BD58</f>
        <v>South Korea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Iran</v>
      </c>
      <c r="E423" s="9" t="str">
        <f ca="1">+WORLDCUP!BD59</f>
        <v>Bosnia and Herzegovina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South Korea</v>
      </c>
      <c r="H427" s="9" t="str">
        <f ca="1">+WORLDCUP!BD61</f>
        <v>Paraguay</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Paraguay</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South Korea</v>
      </c>
      <c r="H429" s="9" t="str">
        <f ca="1">+WORLDCUP!BD61</f>
        <v>Paraguay</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Paraguay</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Paraguay</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Paraguay</v>
      </c>
      <c r="G432" s="9" t="str">
        <f ca="1">+WORLDCUP!BD58</f>
        <v>South Korea</v>
      </c>
      <c r="H432" s="9" t="str">
        <f ca="1">+WORLDCUP!BD64</f>
        <v>Iran</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Iran</v>
      </c>
      <c r="E433" s="9" t="str">
        <f ca="1">+WORLDCUP!BD59</f>
        <v>Bosnia and Herzegovina</v>
      </c>
      <c r="F433" s="9" t="str">
        <f ca="1">+WORLDCUP!BD60</f>
        <v>Scotland</v>
      </c>
      <c r="G433" s="9" t="str">
        <f ca="1">+WORLDCUP!BD58</f>
        <v>South Korea</v>
      </c>
      <c r="H433" s="9" t="str">
        <f ca="1">+WORLDCUP!BD61</f>
        <v>Paraguay</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Paraguay</v>
      </c>
      <c r="G434" s="9" t="str">
        <f ca="1">+WORLDCUP!BD58</f>
        <v>South Korea</v>
      </c>
      <c r="H434" s="9" t="str">
        <f ca="1">+WORLDCUP!BD64</f>
        <v>Iran</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Paraguay</v>
      </c>
      <c r="G435" s="9" t="str">
        <f ca="1">+WORLDCUP!BD58</f>
        <v>South Korea</v>
      </c>
      <c r="H435" s="9" t="str">
        <f ca="1">+WORLDCUP!BD64</f>
        <v>Iran</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Bosnia and Herzegovina</v>
      </c>
      <c r="F436" s="9" t="str">
        <f ca="1">+WORLDCUP!BD60</f>
        <v>Scotland</v>
      </c>
      <c r="G436" s="9" t="str">
        <f ca="1">+WORLDCUP!BD58</f>
        <v>South Korea</v>
      </c>
      <c r="H436" s="9" t="str">
        <f ca="1">+WORLDCUP!BD61</f>
        <v>Paraguay</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Bosnia and Herzegovina</v>
      </c>
      <c r="F437" s="9" t="str">
        <f ca="1">+WORLDCUP!BD60</f>
        <v>Scotland</v>
      </c>
      <c r="G437" s="9" t="str">
        <f ca="1">+WORLDCUP!BD58</f>
        <v>South Korea</v>
      </c>
      <c r="H437" s="9" t="str">
        <f ca="1">+WORLDCUP!BD61</f>
        <v>Paraguay</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Bosnia and Herzegovina</v>
      </c>
      <c r="F438" s="9" t="str">
        <f ca="1">+WORLDCUP!BD60</f>
        <v>Scotland</v>
      </c>
      <c r="G438" s="9" t="str">
        <f ca="1">+WORLDCUP!BD58</f>
        <v>South Korea</v>
      </c>
      <c r="H438" s="9" t="str">
        <f ca="1">+WORLDCUP!BD61</f>
        <v>Paraguay</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Bosnia and Herzegovina</v>
      </c>
      <c r="F439" s="9" t="str">
        <f ca="1">+WORLDCUP!BD60</f>
        <v>Scotland</v>
      </c>
      <c r="G439" s="9" t="str">
        <f ca="1">+WORLDCUP!BD58</f>
        <v>South Korea</v>
      </c>
      <c r="H439" s="9" t="str">
        <f ca="1">+WORLDCUP!BD61</f>
        <v>Paraguay</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Bosnia and Herzegovina</v>
      </c>
      <c r="F440" s="9" t="str">
        <f ca="1">+WORLDCUP!BD60</f>
        <v>Scotland</v>
      </c>
      <c r="G440" s="9" t="str">
        <f ca="1">+WORLDCUP!BD58</f>
        <v>South Korea</v>
      </c>
      <c r="H440" s="9" t="str">
        <f ca="1">+WORLDCUP!BD61</f>
        <v>Paraguay</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Bosnia and Herzegovina</v>
      </c>
      <c r="F441" s="9" t="str">
        <f ca="1">+WORLDCUP!BD60</f>
        <v>Scotland</v>
      </c>
      <c r="G441" s="9" t="str">
        <f ca="1">+WORLDCUP!BD58</f>
        <v>South Korea</v>
      </c>
      <c r="H441" s="9" t="str">
        <f ca="1">+WORLDCUP!BD61</f>
        <v>Paraguay</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Paraguay</v>
      </c>
      <c r="G442" s="9" t="str">
        <f ca="1">+WORLDCUP!BD58</f>
        <v>South Korea</v>
      </c>
      <c r="H442" s="9" t="str">
        <f ca="1">+WORLDCUP!BD63</f>
        <v>Sweden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Paraguay</v>
      </c>
      <c r="G443" s="9" t="str">
        <f ca="1">+WORLDCUP!BD58</f>
        <v>South Korea</v>
      </c>
      <c r="H443" s="9" t="str">
        <f ca="1">+WORLDCUP!BD63</f>
        <v>Sweden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Paraguay</v>
      </c>
      <c r="G444" s="9" t="str">
        <f ca="1">+WORLDCUP!BD58</f>
        <v>South Korea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Paraguay</v>
      </c>
      <c r="G445" s="9" t="str">
        <f ca="1">+WORLDCUP!BD58</f>
        <v>South Korea</v>
      </c>
      <c r="H445" s="9" t="str">
        <f ca="1">+WORLDCUP!BD63</f>
        <v>Sweden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Paraguay</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Paraguay</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Paraguay</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Paraguay</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Paraguay</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Paraguay</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Iran</v>
      </c>
      <c r="E452" s="9" t="str">
        <f ca="1">+WORLDCUP!BD59</f>
        <v>Bosnia and Herzegovina</v>
      </c>
      <c r="F452" s="9" t="str">
        <f ca="1">+WORLDCUP!BD61</f>
        <v>Paraguay</v>
      </c>
      <c r="G452" s="9" t="str">
        <f ca="1">+WORLDCUP!BD58</f>
        <v>South Korea</v>
      </c>
      <c r="H452" s="9" t="str">
        <f ca="1">+WORLDCUP!BD63</f>
        <v>Sweden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Iran</v>
      </c>
      <c r="E453" s="9" t="str">
        <f ca="1">+WORLDCUP!BD59</f>
        <v>Bosnia and Herzegovina</v>
      </c>
      <c r="F453" s="9" t="str">
        <f ca="1">+WORLDCUP!BD61</f>
        <v>Paraguay</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Iran</v>
      </c>
      <c r="E454" s="9" t="str">
        <f ca="1">+WORLDCUP!BD59</f>
        <v>Bosnia and Herzegovina</v>
      </c>
      <c r="F454" s="9" t="str">
        <f ca="1">+WORLDCUP!BD61</f>
        <v>Paraguay</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Iran</v>
      </c>
      <c r="E455" s="9" t="str">
        <f ca="1">+WORLDCUP!BD59</f>
        <v>Bosnia and Herzegovina</v>
      </c>
      <c r="F455" s="9" t="str">
        <f ca="1">+WORLDCUP!BD61</f>
        <v>Paraguay</v>
      </c>
      <c r="G455" s="9" t="str">
        <f ca="1">+WORLDCUP!BD58</f>
        <v>South Korea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Iran</v>
      </c>
      <c r="E456" s="9" t="str">
        <f ca="1">+WORLDCUP!BD59</f>
        <v>Bosnia and Herzegovina</v>
      </c>
      <c r="F456" s="9" t="str">
        <f ca="1">+WORLDCUP!BD61</f>
        <v>Paraguay</v>
      </c>
      <c r="G456" s="9" t="str">
        <f ca="1">+WORLDCUP!BD58</f>
        <v>South Korea</v>
      </c>
      <c r="H456" s="9" t="str">
        <f ca="1">+WORLDCUP!BD63</f>
        <v>Sweden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Iran</v>
      </c>
      <c r="E457" s="9" t="str">
        <f ca="1">+WORLDCUP!BD59</f>
        <v>Bosnia and Herzegovina</v>
      </c>
      <c r="F457" s="9" t="str">
        <f ca="1">+WORLDCUP!BD61</f>
        <v>Paraguay</v>
      </c>
      <c r="G457" s="9" t="str">
        <f ca="1">+WORLDCUP!BD58</f>
        <v>South Korea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Iran</v>
      </c>
      <c r="E458" s="9" t="str">
        <f ca="1">+WORLDCUP!BD59</f>
        <v>Bosnia and Herzegovina</v>
      </c>
      <c r="F458" s="9" t="str">
        <f ca="1">+WORLDCUP!BD61</f>
        <v>Paraguay</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Bosnia and Herzegovina</v>
      </c>
      <c r="F459" s="9" t="str">
        <f ca="1">+WORLDCUP!BD60</f>
        <v>Scotland</v>
      </c>
      <c r="G459" s="9" t="str">
        <f ca="1">+WORLDCUP!BD58</f>
        <v>South Korea</v>
      </c>
      <c r="H459" s="9" t="str">
        <f ca="1">+WORLDCUP!BD63</f>
        <v>Sweden</v>
      </c>
      <c r="I459" s="9" t="str">
        <f ca="1">+WORLDCUP!BD61</f>
        <v>Paraguay</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Bosnia and Herzegovina</v>
      </c>
      <c r="F460" s="9" t="str">
        <f ca="1">+WORLDCUP!BD60</f>
        <v>Scotland</v>
      </c>
      <c r="G460" s="9" t="str">
        <f ca="1">+WORLDCUP!BD58</f>
        <v>South Korea</v>
      </c>
      <c r="H460" s="9" t="str">
        <f ca="1">+WORLDCUP!BD63</f>
        <v>Sweden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Bosnia and Herzegovina</v>
      </c>
      <c r="F461" s="9" t="str">
        <f ca="1">+WORLDCUP!BD60</f>
        <v>Scotland</v>
      </c>
      <c r="G461" s="9" t="str">
        <f ca="1">+WORLDCUP!BD58</f>
        <v>South Korea</v>
      </c>
      <c r="H461" s="9" t="str">
        <f ca="1">+WORLDCUP!BD63</f>
        <v>Sweden</v>
      </c>
      <c r="I461" s="9" t="str">
        <f ca="1">+WORLDCUP!BD61</f>
        <v>Paraguay</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Paraguay</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South Korea</v>
      </c>
      <c r="H463" s="9" t="str">
        <f ca="1">+WORLDCUP!BD61</f>
        <v>Paraguay</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Paraguay</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Paraguay</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Paraguay</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Paraguay</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Paraguay</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Paraguay</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Paraguay</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Paraguay</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Iran</v>
      </c>
      <c r="E472" s="9" t="str">
        <f ca="1">+WORLDCUP!BD59</f>
        <v>Bosnia and Herzegovina</v>
      </c>
      <c r="F472" s="9" t="str">
        <f ca="1">+WORLDCUP!BD60</f>
        <v>Scotland</v>
      </c>
      <c r="G472" s="9" t="str">
        <f ca="1">+WORLDCUP!BD58</f>
        <v>South Korea</v>
      </c>
      <c r="H472" s="9" t="str">
        <f ca="1">+WORLDCUP!BD61</f>
        <v>Paraguay</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Iran</v>
      </c>
      <c r="E473" s="9" t="str">
        <f ca="1">+WORLDCUP!BD59</f>
        <v>Bosnia and Herzegovina</v>
      </c>
      <c r="F473" s="9" t="str">
        <f ca="1">+WORLDCUP!BD60</f>
        <v>Scotland</v>
      </c>
      <c r="G473" s="9" t="str">
        <f ca="1">+WORLDCUP!BD58</f>
        <v>South Korea</v>
      </c>
      <c r="H473" s="9" t="str">
        <f ca="1">+WORLDCUP!BD61</f>
        <v>Paraguay</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Iran</v>
      </c>
      <c r="E474" s="9" t="str">
        <f ca="1">+WORLDCUP!BD59</f>
        <v>Bosnia and Herzegovina</v>
      </c>
      <c r="F474" s="9" t="str">
        <f ca="1">+WORLDCUP!BD60</f>
        <v>Scotland</v>
      </c>
      <c r="G474" s="9" t="str">
        <f ca="1">+WORLDCUP!BD58</f>
        <v>South Korea</v>
      </c>
      <c r="H474" s="9" t="str">
        <f ca="1">+WORLDCUP!BD61</f>
        <v>Paraguay</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Iran</v>
      </c>
      <c r="E475" s="9" t="str">
        <f ca="1">+WORLDCUP!BD59</f>
        <v>Bosnia and Herzegovina</v>
      </c>
      <c r="F475" s="9" t="str">
        <f ca="1">+WORLDCUP!BD60</f>
        <v>Scotland</v>
      </c>
      <c r="G475" s="9" t="str">
        <f ca="1">+WORLDCUP!BD58</f>
        <v>South Korea</v>
      </c>
      <c r="H475" s="9" t="str">
        <f ca="1">+WORLDCUP!BD61</f>
        <v>Paraguay</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Iran</v>
      </c>
      <c r="E476" s="9" t="str">
        <f ca="1">+WORLDCUP!BD59</f>
        <v>Bosnia and Herzegovina</v>
      </c>
      <c r="F476" s="9" t="str">
        <f ca="1">+WORLDCUP!BD60</f>
        <v>Scotland</v>
      </c>
      <c r="G476" s="9" t="str">
        <f ca="1">+WORLDCUP!BD58</f>
        <v>South Korea</v>
      </c>
      <c r="H476" s="9" t="str">
        <f ca="1">+WORLDCUP!BD61</f>
        <v>Paraguay</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Iran</v>
      </c>
      <c r="E477" s="9" t="str">
        <f ca="1">+WORLDCUP!BD59</f>
        <v>Bosnia and Herzegovina</v>
      </c>
      <c r="F477" s="9" t="str">
        <f ca="1">+WORLDCUP!BD60</f>
        <v>Scotland</v>
      </c>
      <c r="G477" s="9" t="str">
        <f ca="1">+WORLDCUP!BD58</f>
        <v>South Korea</v>
      </c>
      <c r="H477" s="9" t="str">
        <f ca="1">+WORLDCUP!BD61</f>
        <v>Paraguay</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Bosnia and Herzegovina</v>
      </c>
      <c r="F478" s="9" t="str">
        <f ca="1">+WORLDCUP!BD60</f>
        <v>Scotland</v>
      </c>
      <c r="G478" s="9" t="str">
        <f ca="1">+WORLDCUP!BD58</f>
        <v>South Korea</v>
      </c>
      <c r="H478" s="9" t="str">
        <f ca="1">+WORLDCUP!BD61</f>
        <v>Paraguay</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Bosnia and Herzegovina</v>
      </c>
      <c r="F479" s="9" t="str">
        <f ca="1">+WORLDCUP!BD60</f>
        <v>Scotland</v>
      </c>
      <c r="G479" s="9" t="str">
        <f ca="1">+WORLDCUP!BD58</f>
        <v>South Korea</v>
      </c>
      <c r="H479" s="9" t="str">
        <f ca="1">+WORLDCUP!BD61</f>
        <v>Paraguay</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Bosnia and Herzegovina</v>
      </c>
      <c r="F480" s="9" t="str">
        <f ca="1">+WORLDCUP!BD60</f>
        <v>Scotland</v>
      </c>
      <c r="G480" s="9" t="str">
        <f ca="1">+WORLDCUP!BD58</f>
        <v>South Korea</v>
      </c>
      <c r="H480" s="9" t="str">
        <f ca="1">+WORLDCUP!BD61</f>
        <v>Paraguay</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Bosnia and Herzegovina</v>
      </c>
      <c r="F481" s="9" t="str">
        <f ca="1">+WORLDCUP!BD60</f>
        <v>Scotland</v>
      </c>
      <c r="G481" s="9" t="str">
        <f ca="1">+WORLDCUP!BD58</f>
        <v>South Korea</v>
      </c>
      <c r="H481" s="9" t="str">
        <f ca="1">+WORLDCUP!BD61</f>
        <v>Paraguay</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Paraguay</v>
      </c>
      <c r="G482" s="9" t="str">
        <f ca="1">+WORLDCUP!BD58</f>
        <v>South Korea</v>
      </c>
      <c r="H482" s="9" t="str">
        <f ca="1">+WORLDCUP!BD63</f>
        <v>Sweden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Paraguay</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Paraguay</v>
      </c>
      <c r="G484" s="9" t="str">
        <f ca="1">+WORLDCUP!BD58</f>
        <v>South Korea</v>
      </c>
      <c r="H484" s="9" t="str">
        <f ca="1">+WORLDCUP!BD63</f>
        <v>Sweden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Paraguay</v>
      </c>
      <c r="G485" s="9" t="str">
        <f ca="1">+WORLDCUP!BD58</f>
        <v>South Korea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Paraguay</v>
      </c>
      <c r="G486" s="9" t="str">
        <f ca="1">+WORLDCUP!BD58</f>
        <v>South Korea</v>
      </c>
      <c r="H486" s="9" t="str">
        <f ca="1">+WORLDCUP!BD63</f>
        <v>Sweden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Paraguay</v>
      </c>
      <c r="G487" s="9" t="str">
        <f ca="1">+WORLDCUP!BD58</f>
        <v>South Korea</v>
      </c>
      <c r="H487" s="9" t="str">
        <f ca="1">+WORLDCUP!BD63</f>
        <v>Sweden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Paraguay</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Paraguay</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Paraguay</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Paraguay</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Iran</v>
      </c>
      <c r="E492" s="9" t="str">
        <f ca="1">+WORLDCUP!BD59</f>
        <v>Bosnia and Herzegovina</v>
      </c>
      <c r="F492" s="9" t="str">
        <f ca="1">+WORLDCUP!BD61</f>
        <v>Paraguay</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Iran</v>
      </c>
      <c r="E493" s="9" t="str">
        <f ca="1">+WORLDCUP!BD59</f>
        <v>Bosnia and Herzegovina</v>
      </c>
      <c r="F493" s="9" t="str">
        <f ca="1">+WORLDCUP!BD61</f>
        <v>Paraguay</v>
      </c>
      <c r="G493" s="9" t="str">
        <f ca="1">+WORLDCUP!BD58</f>
        <v>South Korea</v>
      </c>
      <c r="H493" s="9" t="str">
        <f ca="1">+WORLDCUP!BD63</f>
        <v>Sweden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Iran</v>
      </c>
      <c r="E494" s="9" t="str">
        <f ca="1">+WORLDCUP!BD59</f>
        <v>Bosnia and Herzegovina</v>
      </c>
      <c r="F494" s="9" t="str">
        <f ca="1">+WORLDCUP!BD61</f>
        <v>Paraguay</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Iran</v>
      </c>
      <c r="E495" s="9" t="str">
        <f ca="1">+WORLDCUP!BD59</f>
        <v>Bosnia and Herzegovina</v>
      </c>
      <c r="F495" s="9" t="str">
        <f ca="1">+WORLDCUP!BD61</f>
        <v>Paraguay</v>
      </c>
      <c r="G495" s="9" t="str">
        <f ca="1">+WORLDCUP!BD58</f>
        <v>South Korea</v>
      </c>
      <c r="H495" s="9" t="str">
        <f ca="1">+WORLDCUP!BD63</f>
        <v>Sweden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Bosnia and Herzegovina</v>
      </c>
      <c r="F496" s="9" t="str">
        <f ca="1">+WORLDCUP!BD60</f>
        <v>Scotland</v>
      </c>
      <c r="G496" s="9" t="str">
        <f ca="1">+WORLDCUP!BD58</f>
        <v>South Korea</v>
      </c>
      <c r="H496" s="9" t="str">
        <f ca="1">+WORLDCUP!BD63</f>
        <v>Sweden</v>
      </c>
      <c r="I496" s="9" t="str">
        <f ca="1">+WORLDCUP!BD61</f>
        <v>Paraguay</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2026-06-10T11:36:06Z</dcterms:modified>
</cp:coreProperties>
</file>