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29" documentId="8_{24ACD36A-04AB-4B98-9071-77E3B6C31E6C}" xr6:coauthVersionLast="47" xr6:coauthVersionMax="47" xr10:uidLastSave="{F0DEFCE5-94F4-426E-9F90-D243A734B93B}"/>
  <bookViews>
    <workbookView xWindow="4305" yWindow="-16050" windowWidth="22740" windowHeight="14895" tabRatio="749"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76" i="3"/>
  <c r="Y116" i="3"/>
  <c r="X131" i="3"/>
  <c r="Y102" i="3"/>
  <c r="X24" i="3"/>
  <c r="X125" i="3"/>
  <c r="Y121" i="3"/>
  <c r="Y61" i="3"/>
  <c r="X38" i="3"/>
  <c r="X89"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Y86" i="3"/>
  <c r="Y4" i="3"/>
  <c r="Y45" i="3"/>
  <c r="Y92" i="3"/>
  <c r="Y85" i="3"/>
  <c r="X13" i="3"/>
  <c r="Y6" i="3"/>
  <c r="X68" i="3"/>
  <c r="X64" i="3"/>
  <c r="Y120" i="3"/>
  <c r="X5" i="3"/>
  <c r="X20" i="3"/>
  <c r="Y23" i="3"/>
  <c r="Y139" i="3"/>
  <c r="Y127" i="3"/>
  <c r="Y114" i="3"/>
  <c r="Y41" i="3"/>
  <c r="X57" i="3"/>
  <c r="X134" i="3"/>
  <c r="X54" i="3"/>
  <c r="Y12" i="3"/>
  <c r="Y88" i="3"/>
  <c r="X93" i="3"/>
  <c r="Y84" i="3"/>
  <c r="X60" i="3"/>
  <c r="Y33" i="3"/>
  <c r="X69" i="3"/>
  <c r="X15" i="3" l="1"/>
  <c r="X32" i="3"/>
  <c r="X111" i="3"/>
  <c r="Y104" i="3"/>
  <c r="X63" i="3"/>
  <c r="Y30" i="3"/>
  <c r="X97" i="3"/>
  <c r="Y46" i="3"/>
  <c r="X126" i="3"/>
  <c r="Y96"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BW24" i="3"/>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BW28" i="3"/>
  <c r="E45" i="3"/>
  <c r="BW29" i="3" s="1"/>
  <c r="F92" i="3"/>
  <c r="F95" i="3"/>
  <c r="BW53" i="3" s="1"/>
  <c r="E97" i="3"/>
  <c r="BV52" i="3" s="1"/>
  <c r="F81" i="3"/>
  <c r="E76" i="3"/>
  <c r="E78" i="3"/>
  <c r="BW44" i="3" s="1"/>
  <c r="E48" i="3"/>
  <c r="F44" i="3"/>
  <c r="F47" i="3"/>
  <c r="E38" i="3"/>
  <c r="BW22" i="3"/>
  <c r="F41" i="3"/>
  <c r="BU25" i="3" s="1"/>
  <c r="E36" i="3"/>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6" i="3"/>
  <c r="F64" i="3"/>
  <c r="BU35" i="3" s="1"/>
  <c r="F72" i="3"/>
  <c r="BU41" i="3" s="1"/>
  <c r="E68" i="3"/>
  <c r="BW38" i="3"/>
  <c r="BU38" i="3"/>
  <c r="E70" i="3"/>
  <c r="BW39" i="3" l="1"/>
  <c r="BW40" i="3"/>
  <c r="BW23" i="3"/>
  <c r="BW25" i="3"/>
  <c r="BU26" i="3"/>
  <c r="BU27" i="3"/>
  <c r="BU21" i="3"/>
  <c r="BV50" i="3"/>
  <c r="BV51" i="3"/>
  <c r="BX51" i="3" s="1"/>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V38" i="3"/>
  <c r="BX38" i="3" s="1"/>
  <c r="BV36" i="3"/>
  <c r="BX36" i="3" s="1"/>
  <c r="BV40" i="3"/>
  <c r="BX40" i="3" s="1"/>
  <c r="BV41" i="3"/>
  <c r="BX41" i="3" s="1"/>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X53" i="3"/>
  <c r="BV9" i="3"/>
  <c r="BV8" i="3"/>
  <c r="BV6" i="3"/>
  <c r="BW49" i="3"/>
  <c r="BW31" i="3"/>
  <c r="BW47" i="3"/>
  <c r="BX32" i="3"/>
  <c r="BX26" i="3" l="1"/>
  <c r="BX27" i="3"/>
  <c r="BX21"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H25"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5" i="3"/>
  <c r="H78" i="3"/>
  <c r="H6" i="3" l="1"/>
  <c r="I23" i="3"/>
  <c r="H21" i="3"/>
  <c r="I20" i="3"/>
  <c r="I22" i="3"/>
  <c r="H20" i="3"/>
  <c r="H23"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5" i="3" l="1"/>
  <c r="CA46" i="3"/>
  <c r="CB19" i="3"/>
  <c r="CB53" i="3"/>
  <c r="CA45" i="3"/>
  <c r="CB45" i="3"/>
  <c r="CB46" i="3"/>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13" i="3"/>
  <c r="K14" i="3"/>
  <c r="K24" i="3"/>
  <c r="L87" i="3" l="1"/>
  <c r="K12" i="3"/>
  <c r="L84"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H40" i="3"/>
  <c r="CH11" i="3"/>
  <c r="O12" i="3" s="1"/>
  <c r="CH14" i="3"/>
  <c r="CH13" i="3"/>
  <c r="O13" i="3" s="1"/>
  <c r="O94" i="3"/>
  <c r="N56" i="3"/>
  <c r="CI36" i="3"/>
  <c r="CK36" i="3"/>
  <c r="N79" i="3"/>
  <c r="N96" i="3"/>
  <c r="O97" i="3"/>
  <c r="O95" i="3"/>
  <c r="O93" i="3"/>
  <c r="N95" i="3"/>
  <c r="O44" i="3" l="1"/>
  <c r="O47" i="3"/>
  <c r="O64" i="3"/>
  <c r="N61" i="3"/>
  <c r="CI51" i="3"/>
  <c r="N29" i="3"/>
  <c r="CJ50" i="3"/>
  <c r="CI9" i="3"/>
  <c r="CI22" i="3"/>
  <c r="O55" i="3"/>
  <c r="O33" i="3"/>
  <c r="CJ19" i="3" s="1"/>
  <c r="N9" i="3"/>
  <c r="CI8" i="3" s="1"/>
  <c r="N36" i="3"/>
  <c r="O41" i="3"/>
  <c r="O4" i="3"/>
  <c r="O69" i="3"/>
  <c r="CK40" i="3" s="1"/>
  <c r="CI35" i="3"/>
  <c r="N72" i="3"/>
  <c r="CK21" i="3"/>
  <c r="O30" i="3"/>
  <c r="N32" i="3"/>
  <c r="CJ18" i="3" s="1"/>
  <c r="N7" i="3"/>
  <c r="O29" i="3"/>
  <c r="CI20" i="3" s="1"/>
  <c r="N49" i="3"/>
  <c r="N52" i="3"/>
  <c r="CK24" i="3"/>
  <c r="N54" i="3"/>
  <c r="CI44" i="3"/>
  <c r="N37" i="3"/>
  <c r="CI10" i="3"/>
  <c r="N8" i="3"/>
  <c r="CI6" i="3" s="1"/>
  <c r="CK22" i="3"/>
  <c r="CK41" i="3"/>
  <c r="O52" i="3"/>
  <c r="N97" i="3"/>
  <c r="O77" i="3"/>
  <c r="N80" i="3"/>
  <c r="N55" i="3"/>
  <c r="N81" i="3"/>
  <c r="N84" i="3"/>
  <c r="CI45" i="3"/>
  <c r="O5" i="3"/>
  <c r="N47" i="3"/>
  <c r="CI27" i="3" s="1"/>
  <c r="CK46" i="3"/>
  <c r="CI33" i="3"/>
  <c r="O53" i="3"/>
  <c r="O79" i="3"/>
  <c r="N6" i="3"/>
  <c r="N86" i="3"/>
  <c r="CK48" i="3" s="1"/>
  <c r="O32" i="3"/>
  <c r="CI12" i="3"/>
  <c r="CI43" i="3"/>
  <c r="N88" i="3"/>
  <c r="N30" i="3"/>
  <c r="CI25" i="3"/>
  <c r="CK6" i="3"/>
  <c r="CK18" i="3"/>
  <c r="CK43" i="3"/>
  <c r="CI18" i="3"/>
  <c r="N73" i="3"/>
  <c r="CI34" i="3"/>
  <c r="N15" i="3"/>
  <c r="CI37" i="3"/>
  <c r="CI11" i="3"/>
  <c r="O96" i="3"/>
  <c r="CJ53" i="3" s="1"/>
  <c r="CL53" i="3" s="1"/>
  <c r="CK34" i="3"/>
  <c r="CK8" i="3"/>
  <c r="CI39" i="3"/>
  <c r="CK30" i="3"/>
  <c r="N68" i="3"/>
  <c r="CK39" i="3" s="1"/>
  <c r="CK50" i="3"/>
  <c r="O40" i="3"/>
  <c r="O15" i="3"/>
  <c r="N65" i="3"/>
  <c r="O9" i="3"/>
  <c r="CI7" i="3" s="1"/>
  <c r="CI23" i="3"/>
  <c r="O36" i="3"/>
  <c r="CJ22" i="3" s="1"/>
  <c r="O61" i="3"/>
  <c r="CJ36" i="3" s="1"/>
  <c r="CL36" i="3" s="1"/>
  <c r="CI47" i="3"/>
  <c r="CK37" i="3"/>
  <c r="N13" i="3"/>
  <c r="O68" i="3"/>
  <c r="O57" i="3"/>
  <c r="O65" i="3"/>
  <c r="N40" i="3"/>
  <c r="O31" i="3"/>
  <c r="N92" i="3"/>
  <c r="CK51" i="3" s="1"/>
  <c r="CK12" i="3"/>
  <c r="N77" i="3"/>
  <c r="CK44" i="3"/>
  <c r="CI50" i="3"/>
  <c r="O25" i="3"/>
  <c r="O37" i="3"/>
  <c r="CI24" i="3" s="1"/>
  <c r="N5" i="3"/>
  <c r="CJ9" i="3" s="1"/>
  <c r="O72" i="3"/>
  <c r="CI41" i="3" s="1"/>
  <c r="CI38" i="3"/>
  <c r="O84" i="3"/>
  <c r="CI46" i="3" s="1"/>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N85" i="3"/>
  <c r="N44" i="3"/>
  <c r="CK27" i="3" s="1"/>
  <c r="N12" i="3"/>
  <c r="O54" i="3"/>
  <c r="O89" i="3"/>
  <c r="O56" i="3"/>
  <c r="N24" i="3"/>
  <c r="O46" i="3"/>
  <c r="CI28" i="3"/>
  <c r="O21" i="3"/>
  <c r="CI16" i="3" s="1"/>
  <c r="N45" i="3"/>
  <c r="CK29" i="3" s="1"/>
  <c r="CK32" i="3"/>
  <c r="N16" i="3"/>
  <c r="CI48" i="3"/>
  <c r="CK26" i="3"/>
  <c r="CJ48" i="3"/>
  <c r="O20" i="3"/>
  <c r="N33" i="3"/>
  <c r="CK10" i="3"/>
  <c r="N69" i="3"/>
  <c r="O73" i="3"/>
  <c r="O60" i="3"/>
  <c r="O63" i="3"/>
  <c r="CI40" i="3"/>
  <c r="CK11" i="3"/>
  <c r="O70" i="3"/>
  <c r="CK17" i="3"/>
  <c r="N22" i="3"/>
  <c r="CK42" i="3"/>
  <c r="N78" i="3"/>
  <c r="O81" i="3"/>
  <c r="CI13" i="3"/>
  <c r="N14" i="3"/>
  <c r="CK13" i="3"/>
  <c r="N23" i="3"/>
  <c r="N20" i="3"/>
  <c r="O24" i="3"/>
  <c r="N17" i="3"/>
  <c r="O14" i="3"/>
  <c r="CK33" i="3"/>
  <c r="CK53" i="3"/>
  <c r="CK14" i="3"/>
  <c r="CK49" i="3"/>
  <c r="CK31" i="3"/>
  <c r="CI49" i="3" l="1"/>
  <c r="CI21" i="3"/>
  <c r="CK25" i="3"/>
  <c r="CK47" i="3"/>
  <c r="CI26" i="3"/>
  <c r="CK23" i="3"/>
  <c r="CJ21" i="3"/>
  <c r="CI19" i="3"/>
  <c r="CL19" i="3" s="1"/>
  <c r="CI14" i="3"/>
  <c r="CI15" i="3"/>
  <c r="CL50" i="3"/>
  <c r="CL22" i="3"/>
  <c r="CJ30" i="3"/>
  <c r="CL30" i="3" s="1"/>
  <c r="CJ32" i="3"/>
  <c r="CL32" i="3" s="1"/>
  <c r="CJ52" i="3"/>
  <c r="CL52" i="3" s="1"/>
  <c r="CJ40" i="3"/>
  <c r="CL40" i="3" s="1"/>
  <c r="CL9" i="3"/>
  <c r="CJ26" i="3"/>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J14" i="3"/>
  <c r="CJ16" i="3"/>
  <c r="CL16" i="3" s="1"/>
  <c r="CL18"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21" i="3" l="1"/>
  <c r="CL26" i="3"/>
  <c r="CL14" i="3"/>
  <c r="CL15" i="3"/>
  <c r="CM46" i="3" s="1"/>
  <c r="CM45" i="3"/>
  <c r="CM50"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Q17" i="3" s="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R6" i="3"/>
  <c r="R86" i="3"/>
  <c r="R14" i="3"/>
  <c r="Q9" i="3"/>
  <c r="R29" i="3" l="1"/>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Q48" i="3"/>
  <c r="Q64" i="3"/>
  <c r="CP36" i="3" s="1"/>
  <c r="R68" i="3"/>
  <c r="R8" i="3"/>
  <c r="CO9" i="3" s="1"/>
  <c r="R60" i="3"/>
  <c r="Q4" i="3"/>
  <c r="CP30" i="3"/>
  <c r="CP53" i="3"/>
  <c r="CP45" i="3"/>
  <c r="CO22" i="3"/>
  <c r="CO30" i="3"/>
  <c r="CP47" i="3"/>
  <c r="CO47" i="3"/>
  <c r="CO12" i="3"/>
  <c r="CP23" i="3"/>
  <c r="CO26" i="3" l="1"/>
  <c r="CP49" i="3"/>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CT40" i="3" s="1"/>
  <c r="T55" i="3"/>
  <c r="U97" i="3"/>
  <c r="CT51" i="3" s="1"/>
  <c r="U6" i="3"/>
  <c r="T25" i="3"/>
  <c r="CT34" i="3"/>
  <c r="U79" i="3"/>
  <c r="T60" i="3"/>
  <c r="CT35" i="3" s="1"/>
  <c r="T4" i="3"/>
  <c r="CT7" i="3" s="1"/>
  <c r="T62" i="3"/>
  <c r="T7" i="3"/>
  <c r="U20" i="3"/>
  <c r="T48" i="3"/>
  <c r="CT28" i="3" s="1"/>
  <c r="U44" i="3"/>
  <c r="U76" i="3"/>
  <c r="CT43" i="3"/>
  <c r="U46" i="3"/>
  <c r="T45" i="3"/>
  <c r="T47" i="3"/>
  <c r="T9" i="3"/>
  <c r="T49" i="3"/>
  <c r="CT31" i="3"/>
  <c r="CT15" i="3"/>
  <c r="CT49" i="3"/>
  <c r="CT19" i="3" l="1"/>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AG124" i="3" s="1"/>
  <c r="D127" i="3"/>
  <c r="N134" i="3" s="1"/>
  <c r="AF134" i="3" s="1"/>
  <c r="D122" i="3"/>
  <c r="AG122"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7"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34" i="3" l="1"/>
  <c r="AG134" i="3" s="1"/>
  <c r="M132" i="3"/>
  <c r="AA132" i="3" s="1"/>
  <c r="D132" i="3" s="1"/>
  <c r="AG132" i="3" s="1"/>
  <c r="M133" i="3"/>
  <c r="AA133" i="3" s="1"/>
  <c r="D133" i="3" s="1"/>
  <c r="M139" i="3" s="1"/>
  <c r="AA139" i="3" s="1"/>
  <c r="D120" i="3"/>
  <c r="BS63" i="3"/>
  <c r="BS68" i="3"/>
  <c r="BS66" i="3"/>
  <c r="BS65" i="3"/>
  <c r="BS58" i="3"/>
  <c r="BS69" i="3"/>
  <c r="BS60" i="3"/>
  <c r="BS64" i="3"/>
  <c r="BS67" i="3"/>
  <c r="BS62" i="3"/>
  <c r="BS61" i="3"/>
  <c r="BS59" i="3"/>
  <c r="C190" i="31"/>
  <c r="AE11" i="45"/>
  <c r="B200" i="31"/>
  <c r="AG126" i="3"/>
  <c r="N138" i="3"/>
  <c r="AF138" i="3" s="1"/>
  <c r="M138" i="3"/>
  <c r="AA138" i="3" s="1"/>
  <c r="AG131" i="3"/>
  <c r="AI44" i="45"/>
  <c r="C217" i="31"/>
  <c r="AI19" i="45"/>
  <c r="AI43" i="45"/>
  <c r="C213" i="31"/>
  <c r="B223" i="31"/>
  <c r="C223" i="31"/>
  <c r="AI7" i="45"/>
  <c r="C210" i="31"/>
  <c r="N139" i="3" l="1"/>
  <c r="AF139" i="3" s="1"/>
  <c r="AF147" i="3" s="1"/>
  <c r="C211" i="31"/>
  <c r="AI31" i="45"/>
  <c r="C212" i="31"/>
  <c r="AG133"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D138" i="3"/>
  <c r="AA147" i="3"/>
  <c r="C229" i="31"/>
  <c r="C227" i="31"/>
  <c r="AM37" i="45"/>
  <c r="C233" i="31"/>
  <c r="B233" i="31"/>
  <c r="C228" i="31"/>
  <c r="AM14" i="45"/>
  <c r="AM13" i="45"/>
  <c r="B232" i="31"/>
  <c r="C226" i="31"/>
  <c r="C232" i="31"/>
  <c r="D139" i="3" l="1"/>
  <c r="AG139" i="3" s="1"/>
  <c r="AM38" i="45" a="1"/>
  <c r="AM38" i="45" s="1"/>
  <c r="AI8" i="45"/>
  <c r="C214" i="31"/>
  <c r="B220" i="31"/>
  <c r="C220" i="31"/>
  <c r="BV61" i="3"/>
  <c r="BV60" i="3"/>
  <c r="BV66" i="3"/>
  <c r="BV69" i="3"/>
  <c r="BV65" i="3"/>
  <c r="BV68" i="3"/>
  <c r="BV62" i="3"/>
  <c r="BV59" i="3"/>
  <c r="BV64" i="3"/>
  <c r="BV58" i="3"/>
  <c r="BV67" i="3"/>
  <c r="BV63" i="3"/>
  <c r="D147" i="3"/>
  <c r="AG147" i="3" s="1"/>
  <c r="AA150" i="3"/>
  <c r="H147" i="3"/>
  <c r="AA151" i="3"/>
  <c r="AA152" i="3"/>
  <c r="D143" i="3"/>
  <c r="AG143" i="3" s="1"/>
  <c r="C237" i="31"/>
  <c r="AQ32" i="45"/>
  <c r="AU26" i="45"/>
  <c r="C241" i="31"/>
  <c r="C240" i="31"/>
  <c r="C247" i="31"/>
  <c r="B247" i="31"/>
  <c r="AU25" i="45"/>
  <c r="AG138" i="3"/>
  <c r="M147" i="3"/>
  <c r="M143" i="3"/>
  <c r="AQ31" i="45"/>
  <c r="C236" i="31"/>
  <c r="B244" i="31"/>
  <c r="C244" i="31"/>
  <c r="N147" i="3" l="1"/>
  <c r="N143" i="3"/>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<sst xmlns="http://schemas.openxmlformats.org/spreadsheetml/2006/main" count="6764" uniqueCount="1523">
  <si>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</si>
  <si>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</si>
  <si>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</si>
  <si>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</si>
  <si>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</si>
  <si>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</si>
  <si>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</si>
  <si>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</si>
  <si>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</si>
  <si>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</si>
  <si>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</si>
  <si>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</si>
  <si>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</si>
  <si>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</si>
  <si>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</si>
  <si>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</si>
  <si>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</si>
  <si>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</si>
  <si>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</si>
  <si>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</si>
  <si>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</si>
  <si>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</si>
  <si>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</si>
  <si>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</si>
  <si>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</si>
  <si>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</si>
  <si>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</si>
  <si>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</si>
  <si>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</si>
  <si>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</si>
  <si>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</si>
  <si>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</si>
  <si>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</si>
  <si>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</si>
  <si>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</si>
  <si>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</si>
  <si>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</si>
  <si>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</si>
  <si>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</si>
  <si>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</si>
  <si>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</si>
  <si>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</si>
  <si>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</si>
  <si>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</si>
  <si>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</si>
  <si>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</si>
  <si>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</si>
  <si>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</si>
  <si>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</si>
  <si>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</si>
  <si>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</si>
  <si>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</si>
  <si>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</si>
  <si>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</si>
  <si>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</si>
  <si>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</si>
  <si>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</si>
  <si>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</si>
  <si>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</si>
  <si>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</si>
  <si>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</si>
  <si>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</si>
  <si>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</si>
  <si>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</si>
  <si>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</si>
  <si>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</si>
  <si>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</si>
  <si>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</si>
  <si>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</si>
  <si>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</si>
  <si>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</si>
  <si>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</si>
  <si>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</si>
  <si>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</si>
  <si>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</si>
  <si>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</si>
  <si>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</si>
  <si>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</si>
  <si>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</si>
  <si>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</si>
  <si>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</si>
  <si>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</si>
  <si>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</si>
  <si>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</si>
  <si>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</si>
  <si>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</si>
  <si>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</si>
  <si>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</si>
  <si>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</si>
  <si>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</si>
  <si>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</si>
  <si>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</si>
  <si>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</si>
  <si>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</si>
  <si>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</si>
  <si>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</si>
  <si>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</si>
  <si>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</si>
  <si>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</si>
  <si>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</si>
  <si>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</si>
  <si>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</si>
  <si>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</si>
  <si>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</si>
  <si>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</si>
  <si>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</si>
  <si>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</si>
  <si>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</si>
  <si>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</si>
  <si>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</si>
  <si>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</si>
  <si>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</si>
  <si>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</si>
  <si>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</si>
  <si>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</si>
  <si>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</si>
  <si>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</si>
  <si>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</si>
  <si>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</si>
  <si>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</si>
  <si>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</si>
  <si>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</si>
  <si>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</si>
  <si>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</si>
  <si>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</si>
  <si>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</si>
  <si>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</si>
  <si>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</si>
  <si>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</si>
  <si>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</si>
  <si>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</si>
  <si>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</si>
  <si>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</si>
  <si>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</si>
  <si>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</si>
  <si>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</si>
  <si>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</si>
  <si>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</si>
  <si>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</si>
  <si>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</si>
  <si>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</si>
  <si>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</si>
  <si>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</si>
  <si>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</si>
  <si>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</si>
  <si>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</si>
  <si>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</si>
  <si>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</si>
  <si>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</si>
  <si>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</si>
  <si>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</si>
  <si>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</si>
  <si>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</si>
  <si>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</si>
  <si>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</si>
  <si>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</si>
  <si>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</si>
  <si>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</si>
  <si>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</si>
  <si>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</si>
  <si>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</si>
  <si>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</si>
  <si>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</si>
  <si>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</si>
  <si>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</si>
  <si>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</si>
  <si>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</si>
  <si>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</si>
  <si>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</si>
  <si>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</si>
  <si>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</si>
  <si>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</si>
  <si>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</si>
  <si>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</si>
  <si>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</si>
  <si>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</si>
  <si>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</si>
  <si>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</si>
  <si>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</si>
  <si>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</si>
  <si>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</si>
  <si>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</si>
  <si>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</si>
  <si>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</si>
  <si>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</si>
  <si>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</si>
  <si>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</si>
  <si>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</si>
  <si>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</si>
  <si>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</si>
  <si>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</si>
  <si>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</si>
  <si>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</si>
  <si>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</si>
  <si>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</si>
  <si>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</si>
  <si>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</si>
  <si>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</si>
  <si>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</si>
  <si>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</si>
  <si>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</si>
  <si>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</si>
  <si>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</si>
  <si>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</si>
  <si>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</si>
  <si>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</si>
  <si>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</si>
  <si>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</si>
  <si>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</si>
  <si>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</si>
  <si>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</si>
  <si>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</si>
  <si>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</si>
  <si>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</si>
  <si>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</si>
  <si>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</si>
  <si>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</si>
  <si>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</si>
  <si>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</si>
  <si>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</si>
  <si>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</si>
  <si>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</si>
  <si>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</si>
  <si>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</si>
  <si>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</si>
  <si>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</si>
  <si>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</si>
  <si>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</si>
  <si>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</si>
  <si>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</si>
  <si>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</si>
  <si>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</si>
  <si>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</si>
  <si>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</si>
  <si>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</si>
  <si>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</si>
  <si>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</si>
  <si>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</si>
  <si>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</si>
  <si>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</si>
  <si>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</si>
  <si>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</si>
  <si>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</si>
  <si>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</si>
  <si>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</si>
  <si>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</si>
  <si>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</si>
  <si>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</si>
  <si>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</si>
  <si>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</si>
  <si>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</si>
  <si>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</si>
  <si>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</si>
  <si>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</si>
  <si>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</si>
  <si>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</si>
  <si>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</si>
  <si>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</si>
  <si>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</si>
  <si>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</si>
  <si>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</si>
  <si>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</si>
  <si>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</si>
  <si>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</si>
  <si>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</si>
  <si>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</si>
  <si>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</si>
  <si>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</si>
  <si>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</si>
  <si>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</si>
  <si>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</si>
  <si>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</si>
  <si>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</si>
  <si>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</si>
  <si>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</si>
  <si>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</si>
  <si>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</si>
  <si>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</si>
  <si>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</si>
  <si>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</si>
  <si>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</si>
  <si>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</si>
  <si>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</si>
  <si>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</si>
  <si>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</si>
  <si>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</si>
  <si>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</si>
  <si>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</si>
  <si>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</si>
  <si>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</si>
  <si>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</si>
  <si>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</si>
  <si>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</si>
  <si>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</si>
  <si>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</si>
  <si>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</si>
  <si>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</si>
  <si>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</si>
  <si>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</si>
  <si>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</si>
  <si>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</si>
  <si>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</si>
  <si>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</si>
  <si>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</si>
  <si>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</si>
  <si>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</si>
  <si>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</si>
  <si>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</si>
  <si>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</si>
  <si>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</si>
  <si>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</si>
  <si>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</si>
  <si>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</si>
  <si>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</si>
  <si>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</si>
  <si>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</si>
  <si>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</si>
  <si>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</si>
  <si>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</si>
  <si>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</si>
  <si>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</si>
  <si>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</si>
  <si>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</si>
  <si>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</si>
  <si>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</si>
  <si>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</si>
  <si>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</si>
  <si>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</si>
  <si>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</si>
  <si>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</si>
  <si>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</si>
  <si>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</si>
  <si>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</si>
  <si>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</si>
  <si>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</si>
  <si>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</si>
  <si>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</si>
  <si>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</si>
  <si>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</si>
  <si>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</si>
  <si>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</si>
  <si>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</si>
  <si>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</si>
  <si>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</si>
  <si>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</si>
  <si>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</si>
  <si>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</si>
  <si>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</si>
  <si>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</si>
  <si>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</si>
  <si>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</si>
  <si>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</si>
  <si>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</si>
  <si>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</si>
  <si>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</si>
  <si>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</si>
  <si>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</si>
  <si>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</si>
  <si>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</si>
  <si>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</si>
  <si>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</si>
  <si>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</si>
  <si>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</si>
  <si>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</si>
  <si>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</si>
  <si>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</si>
  <si>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</si>
  <si>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</si>
  <si>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</si>
  <si>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</si>
  <si>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</si>
  <si>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</si>
  <si>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</si>
  <si>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</si>
  <si>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</si>
  <si>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</si>
  <si>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</si>
  <si>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</si>
  <si>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</si>
  <si>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</si>
  <si>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</si>
  <si>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</si>
  <si>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</si>
  <si>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</si>
  <si>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</si>
  <si>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</si>
  <si>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</si>
  <si>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</si>
  <si>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</si>
  <si>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</si>
  <si>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</si>
  <si>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</si>
  <si>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</si>
  <si>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</si>
  <si>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</si>
  <si>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</si>
  <si>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</si>
  <si>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</si>
  <si>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</si>
  <si>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</si>
  <si>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</si>
  <si>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</si>
  <si>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</si>
  <si>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</si>
  <si>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</si>
  <si>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</si>
  <si>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</si>
  <si>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</si>
  <si>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</si>
  <si>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</si>
  <si>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</si>
  <si>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</si>
  <si>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</si>
  <si>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</si>
  <si>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</si>
  <si>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</si>
  <si>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</si>
  <si>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</si>
  <si>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</si>
  <si>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</si>
  <si>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</si>
  <si>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</si>
  <si>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</si>
  <si>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</si>
  <si>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</si>
  <si>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</si>
  <si>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</si>
  <si>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</si>
  <si>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</si>
  <si>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</si>
  <si>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</si>
  <si>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</si>
  <si>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</si>
  <si>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</si>
  <si>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</si>
  <si>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</si>
  <si>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</si>
  <si>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</si>
  <si>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</si>
  <si>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</si>
  <si>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</si>
  <si>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</si>
  <si>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</si>
  <si>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</si>
  <si>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</si>
  <si>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</si>
  <si>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</si>
  <si>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</si>
  <si>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</si>
  <si>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</si>
  <si>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</si>
  <si>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</si>
  <si>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</si>
  <si>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</si>
  <si>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</si>
  <si>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</si>
  <si>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</si>
  <si>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</si>
  <si>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</si>
  <si>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</si>
  <si>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</si>
  <si>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</si>
  <si>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</si>
  <si>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</si>
  <si>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</si>
  <si>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</si>
  <si>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</si>
  <si>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</si>
  <si>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</si>
  <si>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</si>
  <si>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</si>
  <si>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</si>
  <si>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</si>
  <si>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</si>
  <si>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</si>
  <si>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</si>
  <si>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</si>
  <si>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</si>
  <si>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</si>
  <si>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</si>
  <si>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</si>
  <si>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</si>
  <si>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</si>
  <si>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</si>
  <si>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</si>
  <si>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</si>
  <si>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</si>
  <si>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</si>
  <si>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</si>
  <si>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</si>
  <si>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</si>
  <si>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</si>
  <si>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</si>
  <si>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</si>
  <si>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</si>
  <si>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</si>
  <si>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</si>
  <si>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</si>
  <si>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</si>
  <si>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</si>
  <si>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</si>
  <si>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</si>
  <si>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</si>
  <si>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</si>
  <si>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</si>
  <si>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</si>
  <si>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</si>
  <si>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</si>
  <si>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</si>
  <si>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</si>
  <si>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</si>
  <si>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</si>
  <si>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</si>
  <si>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</si>
  <si>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</si>
  <si>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</si>
  <si>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</si>
  <si>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</si>
  <si>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</si>
  <si>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</si>
  <si>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</si>
  <si>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</si>
  <si>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</si>
  <si>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</si>
  <si>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</si>
  <si>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</si>
  <si>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</si>
  <si>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</si>
  <si>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</si>
  <si>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</si>
  <si>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</si>
  <si>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</si>
  <si>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</si>
  <si>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</si>
  <si>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</si>
  <si>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</si>
  <si>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</si>
  <si>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</si>
  <si>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</si>
  <si>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</si>
  <si>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</si>
  <si>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</si>
  <si>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</si>
  <si>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</si>
  <si>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</si>
  <si>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</si>
  <si>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</si>
  <si>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</si>
  <si>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</si>
  <si>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</si>
  <si>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</si>
  <si>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</si>
  <si>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</si>
  <si>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</si>
  <si>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</si>
  <si>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</si>
  <si>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</si>
  <si>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</si>
  <si>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</si>
  <si>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</si>
  <si>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</si>
  <si>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</si>
  <si>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</si>
  <si>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</si>
  <si>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</si>
  <si>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</si>
  <si>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</si>
  <si>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</si>
  <si>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</si>
  <si>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</si>
  <si>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</si>
  <si>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</si>
  <si>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</si>
  <si>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</si>
  <si>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</si>
  <si>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</si>
  <si>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</si>
  <si>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</si>
  <si>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</si>
  <si>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</si>
  <si>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</si>
  <si>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</si>
  <si>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</si>
  <si>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</si>
  <si>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</si>
  <si>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</si>
  <si>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</si>
  <si>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</si>
  <si>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</si>
  <si>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</si>
  <si>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</si>
  <si>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</si>
  <si>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</si>
  <si>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</si>
  <si>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</si>
  <si>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</si>
  <si>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</si>
  <si>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</si>
  <si>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</si>
  <si>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</si>
  <si>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</si>
  <si>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</si>
  <si>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</si>
  <si>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</si>
  <si>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</si>
  <si>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</si>
  <si>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</si>
  <si>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</si>
  <si>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</si>
  <si>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</si>
  <si>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</si>
  <si>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</si>
  <si>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</si>
  <si>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</si>
  <si>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</si>
  <si>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</si>
  <si>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</si>
  <si>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</si>
  <si>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</si>
  <si>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</si>
  <si>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</si>
  <si>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</si>
  <si>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</si>
  <si>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</si>
  <si>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</si>
  <si>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</si>
  <si>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</si>
  <si>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</si>
  <si>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</si>
  <si>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</si>
  <si>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</si>
  <si>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</si>
  <si>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</si>
  <si>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</si>
  <si>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</si>
  <si>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</si>
  <si>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</si>
  <si>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</si>
  <si>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</si>
  <si>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</si>
  <si>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</si>
  <si>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</si>
  <si>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</si>
  <si>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</si>
  <si>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</si>
  <si>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</si>
  <si>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</si>
  <si>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</si>
  <si>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</si>
  <si>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</si>
  <si>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</si>
  <si>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</si>
  <si>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</si>
  <si>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</si>
  <si>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</si>
  <si>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</si>
  <si>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</si>
  <si>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</si>
  <si>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</si>
  <si>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</si>
  <si>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</si>
  <si>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</si>
  <si>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</si>
  <si>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</si>
  <si>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</si>
  <si>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</si>
  <si>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</si>
  <si>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</si>
  <si>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</si>
  <si>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</si>
  <si>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</si>
  <si>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</si>
  <si>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</si>
  <si>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</si>
  <si>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</si>
  <si>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</si>
  <si>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</si>
  <si>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</si>
  <si>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</si>
  <si>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</si>
  <si>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</si>
  <si>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</si>
  <si>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</si>
  <si>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</si>
  <si>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</si>
  <si>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</si>
  <si>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</si>
  <si>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</si>
  <si>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</si>
  <si>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</si>
  <si>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</si>
  <si>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</si>
  <si>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</si>
  <si>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</si>
  <si>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</si>
  <si>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</si>
  <si>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</si>
  <si>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</si>
  <si>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</si>
  <si>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</si>
  <si>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</si>
  <si>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</si>
  <si>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</si>
  <si>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</si>
  <si>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</si>
  <si>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</si>
  <si>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</si>
  <si>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</si>
  <si>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</si>
  <si>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</si>
  <si>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</si>
  <si>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</si>
  <si>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</si>
  <si>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</si>
  <si>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</si>
  <si>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</si>
  <si>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</si>
  <si>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</si>
  <si>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</si>
  <si>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</si>
  <si>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</si>
  <si>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</si>
  <si>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</si>
  <si>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</si>
  <si>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</si>
  <si>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</si>
  <si>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</si>
  <si>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</si>
  <si>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</si>
  <si>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</si>
  <si>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</si>
  <si>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</si>
  <si>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</si>
  <si>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</si>
  <si>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</si>
  <si>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</si>
  <si>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</si>
  <si>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</si>
  <si>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</si>
  <si>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</si>
  <si>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</si>
  <si>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</si>
  <si>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</si>
  <si>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</si>
  <si>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</si>
  <si>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</si>
  <si>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</si>
  <si>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</si>
  <si>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</si>
  <si>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</si>
  <si>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</si>
  <si>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</si>
  <si>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</si>
  <si>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</si>
  <si>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</si>
  <si>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</si>
  <si>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</si>
  <si>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</si>
  <si>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</si>
  <si>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</si>
  <si>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</si>
  <si>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</si>
  <si>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</si>
  <si>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</si>
  <si>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</si>
  <si>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</si>
  <si>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</si>
  <si>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</si>
  <si>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</si>
  <si>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</si>
  <si>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</si>
  <si>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</si>
  <si>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</si>
  <si>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</si>
  <si>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</si>
  <si>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</si>
  <si>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</si>
  <si>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</si>
  <si>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</si>
  <si>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</si>
  <si>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</si>
  <si>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</si>
  <si>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</si>
  <si>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</si>
  <si>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</si>
  <si>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</si>
  <si>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</si>
  <si>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</si>
  <si>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</si>
  <si>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</si>
  <si>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</si>
  <si>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</si>
  <si>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</si>
  <si>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</si>
  <si>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</si>
  <si>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</si>
  <si>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</si>
  <si>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</si>
  <si>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</si>
  <si>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</si>
  <si>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</si>
  <si>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</si>
  <si>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</si>
  <si>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</si>
  <si>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</si>
  <si>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</si>
  <si>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</si>
  <si>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</si>
  <si>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</si>
  <si>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</si>
  <si>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</si>
  <si>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</si>
  <si>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</si>
  <si>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</si>
  <si>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</si>
  <si>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</si>
  <si>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</si>
  <si>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</si>
  <si>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</si>
  <si>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</si>
  <si>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</si>
  <si>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</si>
  <si>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</si>
  <si>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</si>
  <si>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</si>
  <si>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</si>
  <si>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</si>
  <si>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</si>
  <si>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</si>
  <si>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</si>
  <si>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</si>
  <si>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</si>
  <si>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</si>
  <si>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</si>
  <si>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</si>
  <si>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</si>
  <si>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</si>
  <si>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</si>
  <si>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</si>
  <si>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</si>
  <si>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</si>
  <si>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</si>
  <si>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</si>
  <si>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</si>
  <si>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</si>
  <si>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</si>
  <si>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</si>
  <si>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</si>
  <si>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</si>
  <si>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</si>
  <si>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</si>
  <si>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</si>
  <si>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</si>
  <si>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</si>
  <si>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</si>
  <si>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</si>
  <si>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</si>
  <si>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</si>
  <si>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</si>
  <si>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</si>
  <si>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</si>
  <si>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</si>
  <si>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</si>
  <si>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</si>
  <si>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</si>
  <si>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</si>
  <si>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</si>
  <si>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</si>
  <si>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</si>
  <si>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</si>
  <si>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</si>
  <si>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</si>
  <si>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</si>
  <si>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</si>
  <si>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</si>
  <si>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</si>
  <si>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</si>
  <si>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</si>
  <si>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</si>
  <si>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</si>
  <si>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</si>
  <si>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</si>
  <si>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</si>
  <si>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</si>
  <si>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</si>
  <si>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</si>
  <si>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</si>
  <si>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</si>
  <si>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</si>
  <si>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</si>
  <si>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</si>
  <si>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</si>
  <si>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</si>
  <si>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</si>
  <si>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</si>
  <si>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</si>
  <si>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</si>
  <si>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</si>
  <si>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</si>
  <si>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</si>
  <si>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</si>
  <si>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</si>
  <si>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</si>
  <si>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</si>
  <si>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</si>
  <si>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</si>
  <si>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</si>
  <si>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</si>
  <si>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</si>
  <si>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</si>
  <si>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</si>
  <si>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</si>
  <si>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</si>
  <si>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</si>
  <si>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</si>
  <si>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</si>
  <si>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</si>
  <si>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</si>
  <si>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</si>
  <si>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</si>
  <si>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</si>
  <si>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</si>
  <si>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</si>
  <si>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</si>
  <si>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</si>
  <si>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</si>
  <si>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</si>
  <si>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</si>
  <si>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</si>
  <si>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</si>
  <si>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</si>
  <si>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</si>
  <si>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</si>
  <si>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</si>
  <si>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</si>
  <si>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</si>
  <si>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</si>
  <si>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</si>
  <si>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</si>
  <si>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</si>
  <si>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</si>
  <si>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</si>
  <si>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</si>
  <si>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</si>
  <si>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</si>
  <si>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</si>
  <si>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</si>
  <si>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</si>
  <si>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</si>
  <si>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</si>
  <si>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</si>
  <si>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</si>
  <si>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</si>
  <si>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</si>
  <si>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</si>
  <si>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</si>
  <si>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</si>
  <si>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</si>
  <si>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</si>
  <si>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</si>
  <si>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</si>
  <si>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</si>
  <si>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</si>
  <si>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</si>
  <si>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</si>
  <si>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</si>
  <si>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</si>
  <si>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</si>
  <si>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</si>
  <si>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</si>
  <si>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</si>
  <si>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</si>
  <si>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</si>
  <si>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</si>
  <si>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</si>
  <si>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</si>
  <si>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</si>
  <si>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</si>
  <si>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</si>
  <si>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</si>
  <si>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</si>
  <si>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</si>
  <si>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</si>
  <si>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</si>
  <si>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</si>
  <si>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</si>
  <si>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</si>
  <si>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</si>
  <si>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</si>
  <si>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</si>
  <si>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</si>
  <si>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</si>
  <si>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</si>
  <si>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</si>
  <si>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</si>
  <si>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</si>
  <si>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</si>
  <si>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</si>
  <si>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</si>
  <si>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</si>
  <si>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</si>
  <si>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</si>
  <si>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</si>
  <si>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</si>
  <si>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</si>
  <si>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</si>
  <si>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</si>
  <si>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</si>
  <si>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</si>
  <si>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</si>
  <si>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</si>
  <si>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</si>
  <si>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</si>
  <si>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</si>
  <si>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</si>
  <si>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</si>
  <si>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</si>
  <si>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</si>
  <si>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</si>
  <si>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</si>
  <si>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</si>
  <si>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</si>
  <si>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</si>
  <si>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</si>
  <si>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</si>
  <si>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</si>
  <si>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</si>
  <si>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</si>
  <si>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</si>
  <si>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</si>
  <si>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</si>
  <si>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</si>
  <si>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</si>
  <si>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</si>
  <si>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</si>
  <si>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</si>
  <si>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</si>
  <si>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</si>
  <si>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</si>
  <si>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</si>
  <si>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</si>
  <si>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</si>
  <si>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</si>
  <si>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</si>
  <si>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</si>
  <si>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</si>
  <si>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</si>
  <si>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</si>
  <si>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</si>
  <si>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</si>
  <si>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</si>
  <si>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</si>
  <si>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</si>
  <si>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</si>
  <si>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</si>
  <si>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</si>
  <si>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</si>
  <si>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</si>
  <si>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</si>
  <si>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</si>
  <si>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</si>
  <si>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</si>
  <si>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</si>
  <si>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</si>
  <si>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</si>
  <si>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</si>
  <si>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</si>
  <si>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</si>
  <si>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</si>
  <si>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</si>
  <si>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</si>
  <si>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</si>
  <si>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</si>
  <si>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</si>
  <si>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</si>
  <si>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</si>
  <si>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</si>
  <si>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</si>
  <si>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</si>
  <si>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</si>
  <si>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</si>
  <si>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</si>
  <si>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</si>
  <si>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</si>
  <si>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</si>
  <si>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</si>
  <si>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</si>
  <si>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</si>
  <si>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</si>
  <si>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</si>
  <si>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</si>
  <si>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</si>
  <si>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</si>
  <si>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</si>
  <si>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</si>
  <si>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</si>
  <si>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</si>
  <si>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</si>
  <si>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</si>
  <si>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</si>
  <si>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</si>
  <si>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</si>
  <si>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</si>
  <si>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</si>
  <si>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</si>
  <si>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</si>
  <si>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</si>
  <si>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</si>
  <si>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</si>
  <si>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</si>
  <si>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</si>
  <si>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</si>
  <si>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</si>
  <si>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</si>
  <si>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</si>
  <si>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</si>
  <si>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</si>
  <si>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</si>
  <si>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</si>
  <si>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</si>
  <si>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</si>
  <si>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</si>
  <si>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</si>
  <si>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</si>
  <si>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</si>
  <si>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</si>
  <si>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</si>
  <si>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</si>
  <si>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</si>
  <si>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</si>
  <si>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</si>
  <si>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</si>
  <si>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</si>
  <si>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</si>
  <si>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</si>
  <si>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</si>
  <si>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</si>
  <si>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</si>
  <si>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</si>
  <si>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</si>
  <si>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</si>
  <si>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</si>
  <si>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</si>
  <si>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</si>
  <si>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</si>
  <si>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</si>
  <si>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</si>
  <si>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</si>
  <si>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</si>
  <si>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</si>
  <si>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</si>
  <si>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</si>
  <si>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</si>
  <si>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</si>
  <si>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</si>
  <si>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</si>
  <si>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</si>
  <si>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</si>
  <si>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</si>
  <si>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</si>
  <si>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</si>
  <si>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</si>
  <si>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</si>
  <si>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</si>
  <si>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</si>
  <si>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</si>
  <si>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</si>
  <si>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</si>
  <si>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</si>
  <si>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</si>
  <si>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</si>
  <si>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</si>
  <si>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</si>
  <si>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</si>
  <si>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</si>
  <si>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</si>
  <si>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</si>
  <si>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</si>
  <si>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</si>
  <si>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</si>
  <si>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</si>
  <si>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</si>
  <si>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</si>
  <si>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</si>
  <si>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</si>
  <si>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</si>
  <si>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</si>
  <si>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</si>
  <si>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</si>
  <si>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</si>
  <si>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</si>
  <si>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</si>
  <si>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</si>
  <si>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</si>
  <si>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</si>
  <si>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</si>
  <si>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</si>
  <si>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</si>
  <si>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</si>
  <si>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</si>
  <si>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</si>
  <si>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</si>
  <si>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</si>
  <si>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</si>
  <si>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</si>
  <si>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</si>
  <si>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</si>
  <si>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</si>
  <si>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</si>
  <si>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</si>
  <si>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</si>
  <si>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</si>
  <si>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</si>
  <si>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</si>
  <si>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</si>
  <si>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</si>
  <si>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</si>
  <si>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</si>
  <si>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</si>
  <si>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</si>
  <si>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</si>
  <si>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</si>
  <si>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</si>
  <si>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</si>
  <si>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</si>
  <si>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</si>
  <si>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</si>
  <si>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</si>
  <si>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</si>
  <si>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</si>
  <si>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</si>
  <si>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</si>
  <si>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</si>
  <si>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</si>
  <si>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</si>
  <si>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</si>
  <si>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</si>
  <si>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</si>
  <si>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</si>
  <si>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</si>
  <si>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</si>
  <si>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</si>
  <si>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</si>
  <si>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</si>
  <si>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</si>
  <si>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</si>
  <si>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</si>
  <si>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</si>
  <si>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</si>
  <si>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</si>
  <si>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</si>
  <si>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</si>
  <si>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</si>
  <si>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</si>
  <si>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</si>
  <si>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</si>
  <si>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</si>
  <si>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</si>
  <si>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</si>
  <si>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</si>
  <si>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</si>
  <si>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</si>
  <si>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</si>
  <si>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</si>
  <si>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</si>
  <si>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</si>
  <si>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</si>
  <si>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</si>
  <si>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</si>
  <si>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</si>
  <si>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</si>
  <si>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</si>
  <si>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</si>
  <si>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</si>
  <si>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</si>
  <si>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</si>
  <si>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</si>
  <si>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</si>
  <si>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</si>
  <si>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</si>
  <si>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</si>
  <si>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</si>
  <si>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</si>
  <si>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</si>
  <si>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</si>
  <si>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</si>
  <si>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</si>
  <si>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</si>
  <si>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</si>
  <si>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</si>
  <si>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</si>
  <si>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</si>
  <si>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</si>
  <si>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</si>
  <si>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</si>
  <si>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</si>
  <si>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</si>
  <si>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</si>
  <si>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</si>
  <si>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</si>
  <si>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</si>
  <si>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</si>
  <si>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</si>
  <si>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</si>
  <si>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</si>
  <si>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</si>
  <si>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</si>
  <si>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</si>
  <si>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</si>
  <si>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</si>
  <si>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</si>
  <si>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</si>
  <si>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</si>
  <si>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</si>
  <si>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</si>
  <si>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</si>
  <si>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</si>
  <si>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</si>
  <si>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</si>
  <si>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</si>
  <si>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</si>
  <si>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</si>
  <si>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</si>
  <si>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</si>
  <si>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</si>
  <si>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</si>
  <si>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</si>
  <si>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</si>
  <si>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</si>
  <si>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</si>
  <si>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</si>
  <si>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</si>
  <si>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</si>
  <si>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</si>
  <si>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</si>
  <si>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</si>
  <si>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</si>
  <si>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</si>
  <si>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</si>
  <si>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</si>
  <si>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</si>
  <si>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</si>
  <si>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</si>
  <si>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</si>
  <si>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</si>
  <si>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</si>
  <si>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</si>
  <si>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</si>
  <si>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</si>
  <si>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</si>
  <si>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</si>
  <si>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</si>
  <si>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</si>
  <si>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</si>
  <si>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</si>
  <si>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</si>
  <si>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</si>
  <si>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</si>
  <si>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</si>
  <si>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</si>
  <si>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</si>
  <si>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</si>
  <si>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</si>
  <si>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</si>
  <si>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</si>
  <si>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</si>
  <si>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</si>
  <si>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</si>
  <si>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</si>
  <si>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</si>
  <si>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</si>
  <si>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</si>
  <si>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</si>
  <si>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</si>
  <si>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</si>
  <si>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</si>
  <si>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</si>
  <si>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</si>
  <si>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</si>
  <si>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</si>
  <si>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</si>
  <si>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</si>
  <si>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</si>
  <si>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</si>
  <si>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</si>
  <si>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</si>
  <si>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</si>
  <si>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</si>
  <si>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</si>
  <si>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</si>
  <si>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</si>
  <si>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</si>
  <si>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</si>
  <si>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</si>
  <si>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</si>
  <si>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</si>
  <si>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</si>
  <si>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</si>
  <si>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</si>
  <si>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</si>
  <si>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</si>
  <si>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</si>
  <si>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</si>
  <si>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</si>
  <si>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</si>
  <si>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</si>
  <si>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</si>
  <si>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</si>
  <si>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</si>
  <si>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</si>
  <si>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</si>
  <si>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</si>
  <si>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</si>
  <si>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</si>
  <si>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</si>
  <si>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</si>
  <si>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</si>
  <si>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</si>
  <si>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</si>
  <si>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</si>
  <si>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</si>
  <si>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</si>
  <si>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</si>
  <si>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</si>
  <si>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</si>
  <si>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</si>
  <si>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</si>
  <si>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</si>
  <si>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</si>
  <si>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</si>
  <si>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</si>
  <si>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</si>
  <si>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</si>
  <si>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</si>
  <si>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</si>
  <si>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</si>
  <si>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</si>
  <si>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</si>
  <si>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</si>
  <si>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</si>
  <si>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</si>
  <si>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</si>
  <si>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</si>
  <si>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</si>
  <si>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</si>
  <si>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</si>
  <si>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</si>
  <si>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</si>
  <si>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</si>
  <si>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</si>
  <si>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</si>
  <si>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</si>
  <si>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</si>
  <si>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</si>
  <si>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</si>
  <si>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</si>
  <si>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</si>
  <si>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</si>
  <si>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</si>
  <si>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</si>
  <si>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</si>
  <si>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</si>
  <si>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</si>
  <si>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</si>
  <si>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</si>
  <si>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</si>
  <si>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</si>
  <si>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</si>
  <si>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</si>
  <si>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</si>
  <si>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</si>
  <si>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</si>
  <si>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</si>
  <si>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</si>
  <si>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</si>
  <si>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</si>
  <si>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</si>
  <si>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</si>
  <si>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</si>
  <si>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</si>
  <si>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</si>
  <si>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</si>
  <si>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</si>
  <si>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</si>
  <si>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</si>
  <si>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</si>
  <si>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</si>
  <si>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</si>
  <si>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</si>
  <si>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</si>
  <si>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</si>
  <si>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</si>
  <si>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</si>
  <si>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</si>
  <si>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</si>
  <si>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</si>
  <si>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</si>
  <si>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</si>
  <si>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</si>
  <si>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</si>
  <si>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</si>
  <si>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</si>
  <si>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</si>
  <si>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</si>
  <si>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</si>
  <si>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</si>
  <si>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</si>
  <si>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</si>
  <si>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</si>
  <si>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</si>
  <si>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</si>
  <si>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</si>
  <si>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</si>
  <si>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</si>
  <si>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</si>
  <si>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</si>
  <si>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Kylian Mbappe</t>
  </si>
  <si>
    <t>Cody Gakpo</t>
  </si>
  <si>
    <t>Harry Kane</t>
  </si>
  <si>
    <t>Michael Olise</t>
  </si>
  <si>
    <t>Lamine Yamal</t>
  </si>
  <si>
    <t>Vinicius</t>
  </si>
  <si>
    <t>Petra Hemmer - Kleis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</si>
</sst>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abSelected="1"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1522</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3" zoomScaleNormal="100" workbookViewId="0">
      <selection activeCell="AA158" sqref="AA158: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Empate</v>
      </c>
      <c r="E5" s="16" t="str">
        <f t="shared" ca="1" si="1"/>
        <v>P.2 (2)</v>
      </c>
      <c r="F5" s="16" t="str">
        <f t="shared" ca="1" si="2"/>
        <v>P.2 (2)</v>
      </c>
      <c r="G5" s="16"/>
      <c r="H5" s="16" t="str">
        <f t="shared" ca="1" si="3"/>
        <v>P.2 (2)</v>
      </c>
      <c r="I5" s="16" t="str">
        <f t="shared" ca="1" si="4"/>
        <v>P.2 (2)</v>
      </c>
      <c r="J5" s="16"/>
      <c r="K5" s="16" t="str">
        <f t="shared" ca="1" si="5"/>
        <v>P.2 (2)</v>
      </c>
      <c r="L5" s="16" t="str">
        <f t="shared" ca="1" si="6"/>
        <v>P.2 (2)</v>
      </c>
      <c r="M5" s="16"/>
      <c r="N5" s="16" t="str">
        <f t="shared" ca="1" si="7"/>
        <v>P.2 (2)</v>
      </c>
      <c r="O5" s="16" t="str">
        <f t="shared" ca="1" si="8"/>
        <v>P.2 (2)</v>
      </c>
      <c r="P5" s="16"/>
      <c r="Q5" s="16" t="str">
        <f t="shared" ca="1" si="9"/>
        <v>P.2 (2)</v>
      </c>
      <c r="R5" s="16" t="str">
        <f t="shared" ca="1" si="10"/>
        <v>P.2 (2)</v>
      </c>
      <c r="S5" s="16"/>
      <c r="T5" s="16" t="str">
        <f t="shared" ca="1" si="11"/>
        <v>P.2 (2)</v>
      </c>
      <c r="U5" s="16" t="str">
        <f t="shared" ca="1" si="12"/>
        <v>P.2 (2)</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P.2 (2)</v>
      </c>
      <c r="F6" s="16" t="str">
        <f t="shared" ca="1" si="2"/>
        <v>-</v>
      </c>
      <c r="G6" s="16"/>
      <c r="H6" s="16" t="str">
        <f t="shared" ca="1" si="3"/>
        <v>P.2 (2)</v>
      </c>
      <c r="I6" s="16" t="str">
        <f t="shared" ca="1" si="4"/>
        <v>-</v>
      </c>
      <c r="J6" s="16"/>
      <c r="K6" s="16" t="str">
        <f t="shared" ca="1" si="5"/>
        <v>P.2 (2)</v>
      </c>
      <c r="L6" s="16" t="str">
        <f t="shared" ca="1" si="6"/>
        <v>-</v>
      </c>
      <c r="M6" s="16"/>
      <c r="N6" s="16" t="str">
        <f t="shared" ca="1" si="7"/>
        <v>P.2 (2)</v>
      </c>
      <c r="O6" s="16" t="str">
        <f t="shared" ca="1" si="8"/>
        <v>-</v>
      </c>
      <c r="P6" s="16"/>
      <c r="Q6" s="16" t="str">
        <f t="shared" ca="1" si="9"/>
        <v>P.2 (2)</v>
      </c>
      <c r="R6" s="16" t="str">
        <f t="shared" ca="1" si="10"/>
        <v>-</v>
      </c>
      <c r="S6" s="16"/>
      <c r="T6" s="16" t="str">
        <f t="shared" ca="1" si="11"/>
        <v>P.2 (2)</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1</v>
      </c>
      <c r="AT6" s="41">
        <f t="shared" ca="1" si="15"/>
        <v>5</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1</v>
      </c>
      <c r="BL6" s="16">
        <f ca="1">+BJ6-BK6</f>
        <v>5</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P.2 (2)</v>
      </c>
      <c r="G7" s="16"/>
      <c r="H7" s="16" t="str">
        <f t="shared" ca="1" si="3"/>
        <v>-</v>
      </c>
      <c r="I7" s="16" t="str">
        <f t="shared" ca="1" si="4"/>
        <v>P.2 (2)</v>
      </c>
      <c r="J7" s="16"/>
      <c r="K7" s="16" t="str">
        <f t="shared" ca="1" si="5"/>
        <v>-</v>
      </c>
      <c r="L7" s="16" t="str">
        <f t="shared" ca="1" si="6"/>
        <v>P.2 (2)</v>
      </c>
      <c r="M7" s="16"/>
      <c r="N7" s="16" t="str">
        <f t="shared" ca="1" si="7"/>
        <v>-</v>
      </c>
      <c r="O7" s="16" t="str">
        <f t="shared" ca="1" si="8"/>
        <v>P.2 (2)</v>
      </c>
      <c r="P7" s="16"/>
      <c r="Q7" s="16" t="str">
        <f t="shared" ca="1" si="9"/>
        <v>-</v>
      </c>
      <c r="R7" s="16" t="str">
        <f t="shared" ca="1" si="10"/>
        <v>P.2 (2)</v>
      </c>
      <c r="S7" s="16"/>
      <c r="T7" s="16" t="str">
        <f t="shared" ca="1" si="11"/>
        <v>-</v>
      </c>
      <c r="U7" s="16" t="str">
        <f t="shared" ca="1" si="12"/>
        <v>P.2 (2)</v>
      </c>
      <c r="V7" s="17"/>
      <c r="W7" s="63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4</v>
      </c>
      <c r="AN7" s="39">
        <f t="shared" ca="1" si="15"/>
        <v>3</v>
      </c>
      <c r="AO7" s="39">
        <f t="shared" ca="1" si="15"/>
        <v>1</v>
      </c>
      <c r="AP7" s="39">
        <f t="shared" ca="1" si="15"/>
        <v>1</v>
      </c>
      <c r="AQ7" s="39">
        <f t="shared" ca="1" si="15"/>
        <v>1</v>
      </c>
      <c r="AR7" s="39">
        <f t="shared" ca="1" si="15"/>
        <v>3</v>
      </c>
      <c r="AS7" s="39">
        <f t="shared" ca="1" si="15"/>
        <v>3</v>
      </c>
      <c r="AT7" s="43">
        <f t="shared" ca="1" si="15"/>
        <v>0</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4</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 customHeight="1">
      <c r="A8" s="16" t="str">
        <f ca="1">+Equipos!B5</f>
        <v>Czech Republic</v>
      </c>
      <c r="B8" s="16"/>
      <c r="C8" s="16"/>
      <c r="D8" s="16" t="str">
        <f t="shared" si="0"/>
        <v>Visitante</v>
      </c>
      <c r="E8" s="16" t="str">
        <f t="shared" ca="1" si="1"/>
        <v>P.2 (2)</v>
      </c>
      <c r="F8" s="16" t="str">
        <f t="shared" ca="1" si="2"/>
        <v>-</v>
      </c>
      <c r="G8" s="16"/>
      <c r="H8" s="16" t="str">
        <f t="shared" ca="1" si="3"/>
        <v>P.2 (2)</v>
      </c>
      <c r="I8" s="16" t="str">
        <f t="shared" ca="1" si="4"/>
        <v>-</v>
      </c>
      <c r="J8" s="16"/>
      <c r="K8" s="16" t="str">
        <f t="shared" ca="1" si="5"/>
        <v>P.2 (2)</v>
      </c>
      <c r="L8" s="16" t="str">
        <f t="shared" ca="1" si="6"/>
        <v>-</v>
      </c>
      <c r="M8" s="16"/>
      <c r="N8" s="16" t="str">
        <f t="shared" ca="1" si="7"/>
        <v>P.2 (2)</v>
      </c>
      <c r="O8" s="16" t="str">
        <f t="shared" ca="1" si="8"/>
        <v>-</v>
      </c>
      <c r="P8" s="16"/>
      <c r="Q8" s="16" t="str">
        <f t="shared" ca="1" si="9"/>
        <v>P.2 (2)</v>
      </c>
      <c r="R8" s="16" t="str">
        <f t="shared" ca="1" si="10"/>
        <v>-</v>
      </c>
      <c r="S8" s="16"/>
      <c r="T8" s="16" t="str">
        <f t="shared" ca="1" si="11"/>
        <v>P.2 (2)</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0</v>
      </c>
      <c r="AD8" s="51">
        <v>2</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2</v>
      </c>
      <c r="AS8" s="39">
        <f t="shared" ca="1" si="15"/>
        <v>3</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3</v>
      </c>
      <c r="BL8" s="16">
        <f t="shared" ca="1" si="42"/>
        <v>0</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1</v>
      </c>
      <c r="CB8" s="16">
        <f t="shared" ca="1" si="28"/>
        <v>1</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1</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1</v>
      </c>
      <c r="CP8" s="16">
        <f t="shared" ca="1" si="34"/>
        <v>1</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1</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0</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3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4</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2</v>
      </c>
      <c r="BK9" s="16">
        <f t="shared" ca="1" si="21"/>
        <v>3</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0</v>
      </c>
      <c r="BV9" s="16">
        <f t="shared" ca="1" si="25"/>
        <v>1</v>
      </c>
      <c r="BW9" s="16">
        <f t="shared" ca="1" si="26"/>
        <v>0</v>
      </c>
      <c r="BX9" s="16">
        <f ca="1">IF($BT9="-","-",BU9*3+BV9)</f>
        <v>1</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P.2 (2)</v>
      </c>
      <c r="CA9" s="16">
        <f t="shared" ca="1" si="27"/>
        <v>1</v>
      </c>
      <c r="CB9" s="16">
        <f t="shared" ca="1" si="28"/>
        <v>1</v>
      </c>
      <c r="CC9" s="16">
        <f ca="1">IF($BZ9="-","-",CA9-CB9)</f>
        <v>0</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P.2 (2)</v>
      </c>
      <c r="CF9" s="16">
        <f t="shared" ca="1" si="29"/>
        <v>1</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P.2 (2)</v>
      </c>
      <c r="CI9" s="16">
        <f t="shared" ca="1" si="30"/>
        <v>0</v>
      </c>
      <c r="CJ9" s="16">
        <f t="shared" ca="1" si="31"/>
        <v>1</v>
      </c>
      <c r="CK9" s="16">
        <f t="shared" ca="1" si="32"/>
        <v>0</v>
      </c>
      <c r="CL9" s="16">
        <f ca="1">IF($CH9="-","-",CI9*3+CJ9)</f>
        <v>1</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P.2 (2)</v>
      </c>
      <c r="CO9" s="16">
        <f t="shared" ca="1" si="33"/>
        <v>1</v>
      </c>
      <c r="CP9" s="16">
        <f t="shared" ca="1" si="34"/>
        <v>1</v>
      </c>
      <c r="CQ9" s="16">
        <f ca="1">IF($CN9="-","-",CO9-CP9)</f>
        <v>0</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P.2 (2)</v>
      </c>
      <c r="CT9" s="16">
        <f t="shared" ca="1" si="35"/>
        <v>1</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P.2 (2)</v>
      </c>
      <c r="CW9" s="16">
        <f t="shared" ca="1" si="36"/>
        <v>-1</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3</v>
      </c>
      <c r="BF10" s="16">
        <f t="shared" ca="1" si="41"/>
        <v>3</v>
      </c>
      <c r="BG10" s="16">
        <f t="shared" ca="1" si="17"/>
        <v>1</v>
      </c>
      <c r="BH10" s="16">
        <f t="shared" ca="1" si="18"/>
        <v>0</v>
      </c>
      <c r="BI10" s="16">
        <f t="shared" ca="1" si="19"/>
        <v>2</v>
      </c>
      <c r="BJ10" s="16">
        <f t="shared" ca="1" si="20"/>
        <v>2</v>
      </c>
      <c r="BK10" s="16">
        <f t="shared" ca="1" si="21"/>
        <v>4</v>
      </c>
      <c r="BL10" s="16">
        <f t="shared" ca="1" si="42"/>
        <v>-2</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3</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6</v>
      </c>
      <c r="BF11" s="16">
        <f t="shared" ca="1" si="41"/>
        <v>3</v>
      </c>
      <c r="BG11" s="16">
        <f t="shared" ca="1" si="17"/>
        <v>2</v>
      </c>
      <c r="BH11" s="16">
        <f t="shared" ca="1" si="18"/>
        <v>0</v>
      </c>
      <c r="BI11" s="16">
        <f t="shared" ca="1" si="19"/>
        <v>1</v>
      </c>
      <c r="BJ11" s="16">
        <f t="shared" ca="1" si="20"/>
        <v>5</v>
      </c>
      <c r="BK11" s="16">
        <f t="shared" ca="1" si="21"/>
        <v>3</v>
      </c>
      <c r="BL11" s="16">
        <f t="shared" ca="1" si="42"/>
        <v>2</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6</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 customHeight="1" thickBot="1">
      <c r="A12" s="16" t="s">
        <v>32</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1</v>
      </c>
      <c r="AD12" s="51">
        <v>2</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1</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1</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6</v>
      </c>
      <c r="BK14" s="16">
        <f t="shared" ca="1" si="21"/>
        <v>1</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5</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6</v>
      </c>
      <c r="AN15" s="39">
        <f t="shared" ca="1" si="69"/>
        <v>3</v>
      </c>
      <c r="AO15" s="39">
        <f t="shared" ca="1" si="69"/>
        <v>2</v>
      </c>
      <c r="AP15" s="39">
        <f t="shared" ca="1" si="69"/>
        <v>0</v>
      </c>
      <c r="AQ15" s="39">
        <f t="shared" ca="1" si="69"/>
        <v>1</v>
      </c>
      <c r="AR15" s="39">
        <f t="shared" ca="1" si="69"/>
        <v>5</v>
      </c>
      <c r="AS15" s="39">
        <f t="shared" ca="1" si="69"/>
        <v>3</v>
      </c>
      <c r="AT15" s="74">
        <f t="shared" ca="1" si="69"/>
        <v>2</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5</v>
      </c>
      <c r="BK15" s="16">
        <f t="shared" ca="1" si="21"/>
        <v>1</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4</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0</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3</v>
      </c>
      <c r="AN16" s="39">
        <f t="shared" ca="1" si="69"/>
        <v>3</v>
      </c>
      <c r="AO16" s="39">
        <f t="shared" ca="1" si="69"/>
        <v>1</v>
      </c>
      <c r="AP16" s="39">
        <f t="shared" ca="1" si="69"/>
        <v>0</v>
      </c>
      <c r="AQ16" s="39">
        <f t="shared" ca="1" si="69"/>
        <v>2</v>
      </c>
      <c r="AR16" s="39">
        <f t="shared" ca="1" si="69"/>
        <v>2</v>
      </c>
      <c r="AS16" s="39">
        <f t="shared" ca="1" si="69"/>
        <v>4</v>
      </c>
      <c r="AT16" s="74">
        <f t="shared" ca="1" si="69"/>
        <v>-2</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6</v>
      </c>
      <c r="BL16" s="16">
        <f t="shared" ca="1" si="42"/>
        <v>-6</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1</v>
      </c>
      <c r="BK17" s="16">
        <f t="shared" ca="1" si="21"/>
        <v>4</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5</v>
      </c>
      <c r="BF18" s="16">
        <f t="shared" ca="1" si="41"/>
        <v>3</v>
      </c>
      <c r="BG18" s="16">
        <f t="shared" ca="1" si="17"/>
        <v>1</v>
      </c>
      <c r="BH18" s="16">
        <f t="shared" ca="1" si="18"/>
        <v>2</v>
      </c>
      <c r="BI18" s="16">
        <f t="shared" ca="1" si="19"/>
        <v>0</v>
      </c>
      <c r="BJ18" s="16">
        <f t="shared" ca="1" si="20"/>
        <v>4</v>
      </c>
      <c r="BK18" s="16">
        <f t="shared" ca="1" si="21"/>
        <v>2</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(3)</v>
      </c>
      <c r="BU18" s="16">
        <f t="shared" ca="1" si="24"/>
        <v>0</v>
      </c>
      <c r="BV18" s="16">
        <f t="shared" ca="1" si="25"/>
        <v>2</v>
      </c>
      <c r="BW18" s="16">
        <f t="shared" ca="1" si="26"/>
        <v>0</v>
      </c>
      <c r="BX18" s="16">
        <f t="shared" ca="1" si="48"/>
        <v>2</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(3)</v>
      </c>
      <c r="CA18" s="16">
        <f t="shared" ca="1" si="27"/>
        <v>2</v>
      </c>
      <c r="CB18" s="16">
        <f t="shared" ca="1" si="28"/>
        <v>2</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(3)</v>
      </c>
      <c r="CF18" s="16">
        <f t="shared" ca="1" si="29"/>
        <v>2</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5</v>
      </c>
      <c r="BF19" s="16">
        <f t="shared" ca="1" si="41"/>
        <v>3</v>
      </c>
      <c r="BG19" s="16">
        <f t="shared" ca="1" si="17"/>
        <v>1</v>
      </c>
      <c r="BH19" s="16">
        <f t="shared" ca="1" si="18"/>
        <v>2</v>
      </c>
      <c r="BI19" s="16">
        <f t="shared" ca="1" si="19"/>
        <v>0</v>
      </c>
      <c r="BJ19" s="16">
        <f t="shared" ca="1" si="20"/>
        <v>2</v>
      </c>
      <c r="BK19" s="16">
        <f t="shared" ca="1" si="21"/>
        <v>1</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5</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(3)</v>
      </c>
      <c r="BU19" s="16">
        <f t="shared" ca="1" si="24"/>
        <v>0</v>
      </c>
      <c r="BV19" s="16">
        <f t="shared" ca="1" si="25"/>
        <v>2</v>
      </c>
      <c r="BW19" s="16">
        <f t="shared" ca="1" si="26"/>
        <v>0</v>
      </c>
      <c r="BX19" s="16">
        <f t="shared" ca="1" si="48"/>
        <v>2</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(3)</v>
      </c>
      <c r="CA19" s="16">
        <f t="shared" ca="1" si="27"/>
        <v>1</v>
      </c>
      <c r="CB19" s="16">
        <f t="shared" ca="1" si="28"/>
        <v>1</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(3)</v>
      </c>
      <c r="CF19" s="16">
        <f t="shared" ca="1" si="29"/>
        <v>1</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P.2 (2)</v>
      </c>
      <c r="CI19" s="16">
        <f t="shared" ca="1" si="30"/>
        <v>0</v>
      </c>
      <c r="CJ19" s="16">
        <f t="shared" ca="1" si="31"/>
        <v>1</v>
      </c>
      <c r="CK19" s="16">
        <f t="shared" ca="1" si="32"/>
        <v>0</v>
      </c>
      <c r="CL19" s="16">
        <f t="shared" ca="1" si="50"/>
        <v>1</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P.2 (2)</v>
      </c>
      <c r="CO19" s="16">
        <f t="shared" ca="1" si="33"/>
        <v>0</v>
      </c>
      <c r="CP19" s="16">
        <f t="shared" ca="1" si="34"/>
        <v>0</v>
      </c>
      <c r="CQ19" s="16">
        <f t="shared" ca="1" si="51"/>
        <v>0</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P.2 (2)</v>
      </c>
      <c r="CT19" s="16">
        <f t="shared" ca="1" si="35"/>
        <v>0</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P.2 (2)</v>
      </c>
      <c r="CW19" s="16">
        <f t="shared" ca="1" si="36"/>
        <v>1</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1" t="s">
        <v>2</v>
      </c>
      <c r="X20" s="24">
        <f ca="1">Horarios!C20</f>
        <v>46187</v>
      </c>
      <c r="Y20" s="25">
        <f ca="1">Horarios!C20</f>
        <v>46187</v>
      </c>
      <c r="Z20" s="26" t="str">
        <f>$Z$4</f>
        <v>R1</v>
      </c>
      <c r="AA20" s="27" t="str">
        <f ca="1">A21</f>
        <v>Brazil</v>
      </c>
      <c r="AB20" s="49" t="e" cm="1" vm="9">
        <f t="array" aca="1" ref="AB20" ca="1">Ver_flag_local</f>
        <v>#VALUE!</v>
      </c>
      <c r="AC20" s="50">
        <v>1</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0</v>
      </c>
      <c r="BK20" s="16">
        <f t="shared" ca="1" si="21"/>
        <v>5</v>
      </c>
      <c r="BL20" s="16">
        <f t="shared" ca="1" si="42"/>
        <v>-5</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1</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3</v>
      </c>
      <c r="BK21" s="16">
        <f t="shared" ca="1" si="21"/>
        <v>1</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(3)</v>
      </c>
      <c r="BU21" s="16">
        <f t="shared" ca="1" si="24"/>
        <v>0</v>
      </c>
      <c r="BV21" s="16">
        <f t="shared" ca="1" si="25"/>
        <v>2</v>
      </c>
      <c r="BW21" s="16">
        <f t="shared" ca="1" si="26"/>
        <v>0</v>
      </c>
      <c r="BX21" s="16">
        <f t="shared" ca="1" si="48"/>
        <v>2</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(3)</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(3)</v>
      </c>
      <c r="CF21" s="16">
        <f t="shared" ca="1" si="29"/>
        <v>1</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P.2 (2)</v>
      </c>
      <c r="CI21" s="16">
        <f t="shared" ca="1" si="30"/>
        <v>0</v>
      </c>
      <c r="CJ21" s="16">
        <f t="shared" ca="1" si="31"/>
        <v>1</v>
      </c>
      <c r="CK21" s="16">
        <f t="shared" ca="1" si="32"/>
        <v>0</v>
      </c>
      <c r="CL21" s="16">
        <f t="shared" ca="1" si="50"/>
        <v>1</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P.2 (2)</v>
      </c>
      <c r="CO21" s="16">
        <f t="shared" ca="1" si="33"/>
        <v>0</v>
      </c>
      <c r="CP21" s="16">
        <f t="shared" ca="1" si="34"/>
        <v>0</v>
      </c>
      <c r="CQ21" s="16">
        <f t="shared" ca="1" si="51"/>
        <v>0</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P.2 (2)</v>
      </c>
      <c r="CT21" s="16">
        <f t="shared" ca="1" si="35"/>
        <v>0</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P.2 (2)</v>
      </c>
      <c r="CW21" s="16">
        <f t="shared" ca="1" si="36"/>
        <v>2</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6</v>
      </c>
      <c r="AS22" s="36">
        <f t="shared" ca="1" si="87"/>
        <v>1</v>
      </c>
      <c r="AT22" s="41">
        <f t="shared" ca="1" si="87"/>
        <v>5</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0</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5</v>
      </c>
      <c r="AS23" s="39">
        <f t="shared" ca="1" si="87"/>
        <v>1</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1</v>
      </c>
      <c r="BK23" s="16">
        <f t="shared" ca="1" si="21"/>
        <v>7</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P.3 (2)</v>
      </c>
      <c r="BU23" s="16">
        <f t="shared" ca="1" si="24"/>
        <v>0</v>
      </c>
      <c r="BV23" s="16">
        <f t="shared" ca="1" si="25"/>
        <v>1</v>
      </c>
      <c r="BW23" s="16">
        <f t="shared" ca="1" si="26"/>
        <v>0</v>
      </c>
      <c r="BX23" s="16">
        <f t="shared" ca="1" si="48"/>
        <v>1</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P.3 (2)</v>
      </c>
      <c r="CA23" s="16">
        <f t="shared" ca="1" si="27"/>
        <v>1</v>
      </c>
      <c r="CB23" s="16">
        <f t="shared" ca="1" si="28"/>
        <v>1</v>
      </c>
      <c r="CC23" s="16">
        <f t="shared" ca="1" si="49"/>
        <v>0</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P.3 (2)</v>
      </c>
      <c r="CF23" s="16">
        <f t="shared" ca="1" si="29"/>
        <v>1</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P.3 (2)</v>
      </c>
      <c r="CI23" s="16">
        <f t="shared" ca="1" si="30"/>
        <v>0</v>
      </c>
      <c r="CJ23" s="16">
        <f t="shared" ca="1" si="31"/>
        <v>1</v>
      </c>
      <c r="CK23" s="16">
        <f t="shared" ca="1" si="32"/>
        <v>0</v>
      </c>
      <c r="CL23" s="16">
        <f t="shared" ca="1" si="50"/>
        <v>1</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P.3 (2)</v>
      </c>
      <c r="CO23" s="16">
        <f t="shared" ca="1" si="33"/>
        <v>1</v>
      </c>
      <c r="CP23" s="16">
        <f t="shared" ca="1" si="34"/>
        <v>1</v>
      </c>
      <c r="CQ23" s="16">
        <f t="shared" ca="1" si="51"/>
        <v>0</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P.3 (2)</v>
      </c>
      <c r="CT23" s="16">
        <f t="shared" ca="1" si="35"/>
        <v>1</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P.3 (2)</v>
      </c>
      <c r="CW23" s="16">
        <f t="shared" ca="1" si="36"/>
        <v>-6</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1</v>
      </c>
      <c r="AS24" s="39">
        <f t="shared" ca="1" si="87"/>
        <v>4</v>
      </c>
      <c r="AT24" s="43">
        <f t="shared" ca="1" si="87"/>
        <v>-3</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6</v>
      </c>
      <c r="BF24" s="16">
        <f t="shared" ca="1" si="41"/>
        <v>3</v>
      </c>
      <c r="BG24" s="16">
        <f t="shared" ca="1" si="17"/>
        <v>2</v>
      </c>
      <c r="BH24" s="16">
        <f t="shared" ca="1" si="18"/>
        <v>0</v>
      </c>
      <c r="BI24" s="16">
        <f t="shared" ca="1" si="19"/>
        <v>1</v>
      </c>
      <c r="BJ24" s="16">
        <f t="shared" ca="1" si="20"/>
        <v>4</v>
      </c>
      <c r="BK24" s="16">
        <f t="shared" ca="1" si="21"/>
        <v>1</v>
      </c>
      <c r="BL24" s="16">
        <f t="shared" ca="1" si="42"/>
        <v>3</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6</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6</v>
      </c>
      <c r="AT25" s="48">
        <f t="shared" ca="1" si="87"/>
        <v>-6</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1</v>
      </c>
      <c r="BF25" s="16">
        <f t="shared" ca="1" si="41"/>
        <v>3</v>
      </c>
      <c r="BG25" s="16">
        <f t="shared" ca="1" si="17"/>
        <v>0</v>
      </c>
      <c r="BH25" s="16">
        <f t="shared" ca="1" si="18"/>
        <v>1</v>
      </c>
      <c r="BI25" s="16">
        <f t="shared" ca="1" si="19"/>
        <v>2</v>
      </c>
      <c r="BJ25" s="16">
        <f t="shared" ca="1" si="20"/>
        <v>1</v>
      </c>
      <c r="BK25" s="16">
        <f t="shared" ca="1" si="21"/>
        <v>5</v>
      </c>
      <c r="BL25" s="16">
        <f t="shared" ca="1" si="42"/>
        <v>-4</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1</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P.3 (2)</v>
      </c>
      <c r="BU25" s="16">
        <f t="shared" ca="1" si="24"/>
        <v>0</v>
      </c>
      <c r="BV25" s="16">
        <f t="shared" ca="1" si="25"/>
        <v>1</v>
      </c>
      <c r="BW25" s="16">
        <f t="shared" ca="1" si="26"/>
        <v>0</v>
      </c>
      <c r="BX25" s="16">
        <f t="shared" ca="1" si="48"/>
        <v>1</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P.3 (2)</v>
      </c>
      <c r="CA25" s="16">
        <f t="shared" ca="1" si="27"/>
        <v>1</v>
      </c>
      <c r="CB25" s="16">
        <f t="shared" ca="1" si="28"/>
        <v>1</v>
      </c>
      <c r="CC25" s="16">
        <f t="shared" ca="1" si="49"/>
        <v>0</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P.3 (2)</v>
      </c>
      <c r="CF25" s="16">
        <f t="shared" ca="1" si="29"/>
        <v>1</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P.3 (2)</v>
      </c>
      <c r="CI25" s="16">
        <f t="shared" ca="1" si="30"/>
        <v>0</v>
      </c>
      <c r="CJ25" s="16">
        <f t="shared" ca="1" si="31"/>
        <v>1</v>
      </c>
      <c r="CK25" s="16">
        <f t="shared" ca="1" si="32"/>
        <v>0</v>
      </c>
      <c r="CL25" s="16">
        <f t="shared" ca="1" si="50"/>
        <v>1</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P.3 (2)</v>
      </c>
      <c r="CO25" s="16">
        <f t="shared" ca="1" si="33"/>
        <v>1</v>
      </c>
      <c r="CP25" s="16">
        <f t="shared" ca="1" si="34"/>
        <v>1</v>
      </c>
      <c r="CQ25" s="16">
        <f t="shared" ca="1" si="51"/>
        <v>0</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P.3 (2)</v>
      </c>
      <c r="CT25" s="16">
        <f t="shared" ca="1" si="35"/>
        <v>1</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P.3 (2)</v>
      </c>
      <c r="CW25" s="16">
        <f t="shared" ca="1" si="36"/>
        <v>-4</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1</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4</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7</v>
      </c>
      <c r="BF27" s="16">
        <f t="shared" ca="1" si="41"/>
        <v>3</v>
      </c>
      <c r="BG27" s="16">
        <f t="shared" ca="1" si="17"/>
        <v>2</v>
      </c>
      <c r="BH27" s="16">
        <f t="shared" ca="1" si="18"/>
        <v>1</v>
      </c>
      <c r="BI27" s="16">
        <f t="shared" ca="1" si="19"/>
        <v>0</v>
      </c>
      <c r="BJ27" s="16">
        <f t="shared" ca="1" si="20"/>
        <v>5</v>
      </c>
      <c r="BK27" s="16">
        <f t="shared" ca="1" si="21"/>
        <v>2</v>
      </c>
      <c r="BL27" s="16">
        <f t="shared" ca="1" si="42"/>
        <v>3</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7</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1</v>
      </c>
      <c r="CB27" s="16">
        <f t="shared" ca="1" si="28"/>
        <v>1</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1</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1</v>
      </c>
      <c r="CP27" s="16">
        <f t="shared" ca="1" si="34"/>
        <v>1</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1</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3</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P.1 (3)</v>
      </c>
      <c r="F28" s="16" t="str">
        <f t="shared" ref="F28:F33" ca="1" si="93">IF(D28="Pendiente","-",INDEX($BT$6:$BT$53,MATCH($AF28,$BD$6:$BD$53,0)))</f>
        <v>P.1 (3)</v>
      </c>
      <c r="G28" s="16"/>
      <c r="H28" s="16" t="str">
        <f t="shared" ref="H28:H33" ca="1" si="94">IF(D28="Pendiente","-",INDEX($BZ$6:$BZ$53,MATCH($AA28,$BD$6:$BD$53,0)))</f>
        <v>P.1 (3)</v>
      </c>
      <c r="I28" s="16" t="str">
        <f t="shared" ref="I28:I33" ca="1" si="95">IF(D28="Pendiente","-",INDEX($BZ$6:$BZ$53,MATCH($AF28,$BD$6:$BD$53,0)))</f>
        <v>P.1 (3)</v>
      </c>
      <c r="J28" s="16"/>
      <c r="K28" s="16" t="str">
        <f t="shared" ref="K28:K33" ca="1" si="96">IF(D28="Pendiente","-",INDEX($CE$6:$CE$53,MATCH($AA28,$BD$6:$BD$53,0)))</f>
        <v>P.1 (3)</v>
      </c>
      <c r="L28" s="16" t="str">
        <f t="shared" ref="L28:L33" ca="1" si="97">IF(D28="Pendiente","-",INDEX($CE$6:$CE$53,MATCH($AF28,$BD$6:$BD$53,0)))</f>
        <v>P.1 (3)</v>
      </c>
      <c r="M28" s="16"/>
      <c r="N28" s="16" t="str">
        <f t="shared" ref="N28:N33" ca="1" si="98">IF(D28="Pendiente","-",INDEX($CH$6:$CH$53,MATCH($AA28,$BD$6:$BD$53,0)))</f>
        <v>-</v>
      </c>
      <c r="O28" s="16" t="str">
        <f t="shared" ref="O28:O33" ca="1" si="99">IF(D28="Pendiente","-",INDEX($CH$6:$CH$53,MATCH($AF28,$BD$6:$BD$53,0)))</f>
        <v>P.2 (2)</v>
      </c>
      <c r="P28" s="16"/>
      <c r="Q28" s="16" t="str">
        <f t="shared" ref="Q28:Q33" ca="1" si="100">IF(D28="Pendiente","-",INDEX($CN$6:$CN$53,MATCH($AA28,$BD$6:$BD$53,0)))</f>
        <v>-</v>
      </c>
      <c r="R28" s="16" t="str">
        <f t="shared" ref="R28:R33" ca="1" si="101">IF(D28="Pendiente","-",INDEX($CN$6:$CN$53,MATCH($AF28,$BD$6:$BD$53,0)))</f>
        <v>P.2 (2)</v>
      </c>
      <c r="S28" s="16"/>
      <c r="T28" s="16" t="str">
        <f t="shared" ref="T28:T33" ca="1" si="102">IF(D28="Pendiente","-",INDEX($CS$6:$CS$53,MATCH($AA28,$BD$6:$BD$53,0)))</f>
        <v>-</v>
      </c>
      <c r="U28" s="16" t="str">
        <f t="shared" ref="U28:U33" ca="1" si="103">IF(D28="Pendiente","-",INDEX($CS$6:$CS$53,MATCH($AF28,$BD$6:$BD$53,0)))</f>
        <v>P.2 (2)</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1</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3</v>
      </c>
      <c r="BK28" s="16">
        <f t="shared" ca="1" si="21"/>
        <v>4</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Visitante</v>
      </c>
      <c r="E29" s="16" t="str">
        <f t="shared" ca="1" si="92"/>
        <v>-</v>
      </c>
      <c r="F29" s="16" t="str">
        <f t="shared" ca="1" si="93"/>
        <v>P.1 (3)</v>
      </c>
      <c r="G29" s="16"/>
      <c r="H29" s="16" t="str">
        <f t="shared" ca="1" si="94"/>
        <v>-</v>
      </c>
      <c r="I29" s="16" t="str">
        <f t="shared" ca="1" si="95"/>
        <v>P.1 (3)</v>
      </c>
      <c r="J29" s="16"/>
      <c r="K29" s="16" t="str">
        <f t="shared" ca="1" si="96"/>
        <v>-</v>
      </c>
      <c r="L29" s="16" t="str">
        <f t="shared" ca="1" si="97"/>
        <v>P.1 (3)</v>
      </c>
      <c r="M29" s="16"/>
      <c r="N29" s="16" t="str">
        <f t="shared" ca="1" si="98"/>
        <v>-</v>
      </c>
      <c r="O29" s="16" t="str">
        <f t="shared" ca="1" si="99"/>
        <v>P.2 (2)</v>
      </c>
      <c r="P29" s="16"/>
      <c r="Q29" s="16" t="str">
        <f t="shared" ca="1" si="100"/>
        <v>-</v>
      </c>
      <c r="R29" s="16" t="str">
        <f t="shared" ca="1" si="101"/>
        <v>P.2 (2)</v>
      </c>
      <c r="S29" s="16"/>
      <c r="T29" s="16" t="str">
        <f t="shared" ca="1" si="102"/>
        <v>-</v>
      </c>
      <c r="U29" s="16" t="str">
        <f t="shared" ca="1" si="103"/>
        <v>P.2 (2)</v>
      </c>
      <c r="V29" s="17"/>
      <c r="W29" s="643"/>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P.1 (3)</v>
      </c>
      <c r="F30" s="16" t="str">
        <f t="shared" ca="1" si="93"/>
        <v>-</v>
      </c>
      <c r="G30" s="16"/>
      <c r="H30" s="16" t="str">
        <f t="shared" ca="1" si="94"/>
        <v>P.1 (3)</v>
      </c>
      <c r="I30" s="16" t="str">
        <f t="shared" ca="1" si="95"/>
        <v>-</v>
      </c>
      <c r="J30" s="16"/>
      <c r="K30" s="16" t="str">
        <f t="shared" ca="1" si="96"/>
        <v>P.1 (3)</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5</v>
      </c>
      <c r="AN30" s="36">
        <f t="shared" ca="1" si="107"/>
        <v>3</v>
      </c>
      <c r="AO30" s="36">
        <f t="shared" ca="1" si="107"/>
        <v>1</v>
      </c>
      <c r="AP30" s="36">
        <f t="shared" ca="1" si="107"/>
        <v>2</v>
      </c>
      <c r="AQ30" s="36">
        <f t="shared" ca="1" si="107"/>
        <v>0</v>
      </c>
      <c r="AR30" s="36">
        <f t="shared" ca="1" si="107"/>
        <v>4</v>
      </c>
      <c r="AS30" s="36">
        <f t="shared" ca="1" si="107"/>
        <v>2</v>
      </c>
      <c r="AT30" s="41">
        <f t="shared" ca="1" si="107"/>
        <v>2</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Empate</v>
      </c>
      <c r="E31" s="16" t="str">
        <f t="shared" ca="1" si="92"/>
        <v>P.1 (3)</v>
      </c>
      <c r="F31" s="16" t="str">
        <f t="shared" ca="1" si="93"/>
        <v>P.1 (3)</v>
      </c>
      <c r="G31" s="16"/>
      <c r="H31" s="16" t="str">
        <f t="shared" ca="1" si="94"/>
        <v>P.1 (3)</v>
      </c>
      <c r="I31" s="16" t="str">
        <f t="shared" ca="1" si="95"/>
        <v>P.1 (3)</v>
      </c>
      <c r="J31" s="16"/>
      <c r="K31" s="16" t="str">
        <f t="shared" ca="1" si="96"/>
        <v>P.1 (3)</v>
      </c>
      <c r="L31" s="16" t="str">
        <f t="shared" ca="1" si="97"/>
        <v>P.1 (3)</v>
      </c>
      <c r="M31" s="16"/>
      <c r="N31" s="16" t="str">
        <f t="shared" ca="1" si="98"/>
        <v>P.2 (2)</v>
      </c>
      <c r="O31" s="16" t="str">
        <f t="shared" ca="1" si="99"/>
        <v>P.2 (2)</v>
      </c>
      <c r="P31" s="16"/>
      <c r="Q31" s="16" t="str">
        <f t="shared" ca="1" si="100"/>
        <v>P.2 (2)</v>
      </c>
      <c r="R31" s="16" t="str">
        <f t="shared" ca="1" si="101"/>
        <v>P.2 (2)</v>
      </c>
      <c r="S31" s="16"/>
      <c r="T31" s="16" t="str">
        <f t="shared" ca="1" si="102"/>
        <v>P.2 (2)</v>
      </c>
      <c r="U31" s="16" t="str">
        <f t="shared" ca="1" si="103"/>
        <v>P.2 (2)</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0</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3</v>
      </c>
      <c r="AS31" s="39">
        <f t="shared" ca="1" si="107"/>
        <v>1</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3</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 customHeight="1">
      <c r="A32" s="16" t="str">
        <f ca="1">+Equipos!B17</f>
        <v>Turkey</v>
      </c>
      <c r="B32" s="16"/>
      <c r="C32" s="16"/>
      <c r="D32" s="16" t="str">
        <f t="shared" si="91"/>
        <v>Empate</v>
      </c>
      <c r="E32" s="16" t="str">
        <f t="shared" ca="1" si="92"/>
        <v>P.1 (3)</v>
      </c>
      <c r="F32" s="16" t="str">
        <f t="shared" ca="1" si="93"/>
        <v>P.1 (3)</v>
      </c>
      <c r="G32" s="16"/>
      <c r="H32" s="16" t="str">
        <f t="shared" ca="1" si="94"/>
        <v>P.1 (3)</v>
      </c>
      <c r="I32" s="16" t="str">
        <f t="shared" ca="1" si="95"/>
        <v>P.1 (3)</v>
      </c>
      <c r="J32" s="16"/>
      <c r="K32" s="16" t="str">
        <f t="shared" ca="1" si="96"/>
        <v>P.1 (3)</v>
      </c>
      <c r="L32" s="16" t="str">
        <f t="shared" ca="1" si="97"/>
        <v>P.1 (3)</v>
      </c>
      <c r="M32" s="16"/>
      <c r="N32" s="16" t="str">
        <f t="shared" ca="1" si="98"/>
        <v>P.2 (2)</v>
      </c>
      <c r="O32" s="16" t="str">
        <f t="shared" ca="1" si="99"/>
        <v>-</v>
      </c>
      <c r="P32" s="16"/>
      <c r="Q32" s="16" t="str">
        <f t="shared" ca="1" si="100"/>
        <v>P.2 (2)</v>
      </c>
      <c r="R32" s="16" t="str">
        <f t="shared" ca="1" si="101"/>
        <v>-</v>
      </c>
      <c r="S32" s="16"/>
      <c r="T32" s="16" t="str">
        <f t="shared" ca="1" si="102"/>
        <v>P.2 (2)</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5</v>
      </c>
      <c r="AN32" s="39">
        <f t="shared" ca="1" si="107"/>
        <v>3</v>
      </c>
      <c r="AO32" s="39">
        <f t="shared" ca="1" si="107"/>
        <v>1</v>
      </c>
      <c r="AP32" s="39">
        <f t="shared" ca="1" si="107"/>
        <v>2</v>
      </c>
      <c r="AQ32" s="39">
        <f t="shared" ca="1" si="107"/>
        <v>0</v>
      </c>
      <c r="AR32" s="39">
        <f t="shared" ca="1" si="107"/>
        <v>2</v>
      </c>
      <c r="AS32" s="39">
        <f t="shared" ca="1" si="107"/>
        <v>1</v>
      </c>
      <c r="AT32" s="43">
        <f t="shared" ca="1" si="107"/>
        <v>1</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5</v>
      </c>
      <c r="BF32" s="16">
        <f t="shared" ca="1" si="41"/>
        <v>3</v>
      </c>
      <c r="BG32" s="16">
        <f t="shared" ca="1" si="17"/>
        <v>1</v>
      </c>
      <c r="BH32" s="16">
        <f t="shared" ca="1" si="18"/>
        <v>2</v>
      </c>
      <c r="BI32" s="16">
        <f t="shared" ca="1" si="19"/>
        <v>0</v>
      </c>
      <c r="BJ32" s="16">
        <f t="shared" ca="1" si="20"/>
        <v>4</v>
      </c>
      <c r="BK32" s="16">
        <f t="shared" ca="1" si="21"/>
        <v>2</v>
      </c>
      <c r="BL32" s="16">
        <f t="shared" ca="1" si="42"/>
        <v>2</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5</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 customHeight="1" thickBot="1">
      <c r="A33" s="16"/>
      <c r="B33" s="16"/>
      <c r="C33" s="16"/>
      <c r="D33" s="16" t="str">
        <f t="shared" si="91"/>
        <v>Local</v>
      </c>
      <c r="E33" s="16" t="str">
        <f t="shared" ca="1" si="92"/>
        <v>P.1 (3)</v>
      </c>
      <c r="F33" s="16" t="str">
        <f t="shared" ca="1" si="93"/>
        <v>-</v>
      </c>
      <c r="G33" s="16"/>
      <c r="H33" s="16" t="str">
        <f t="shared" ca="1" si="94"/>
        <v>P.1 (3)</v>
      </c>
      <c r="I33" s="16" t="str">
        <f t="shared" ca="1" si="95"/>
        <v>-</v>
      </c>
      <c r="J33" s="16"/>
      <c r="K33" s="16" t="str">
        <f t="shared" ca="1" si="96"/>
        <v>P.1 (3)</v>
      </c>
      <c r="L33" s="16" t="str">
        <f t="shared" ca="1" si="97"/>
        <v>-</v>
      </c>
      <c r="M33" s="16"/>
      <c r="N33" s="16" t="str">
        <f t="shared" ca="1" si="98"/>
        <v>P.2 (2)</v>
      </c>
      <c r="O33" s="16" t="str">
        <f t="shared" ca="1" si="99"/>
        <v>-</v>
      </c>
      <c r="P33" s="16"/>
      <c r="Q33" s="16" t="str">
        <f t="shared" ca="1" si="100"/>
        <v>P.2 (2)</v>
      </c>
      <c r="R33" s="16" t="str">
        <f t="shared" ca="1" si="101"/>
        <v>-</v>
      </c>
      <c r="S33" s="16"/>
      <c r="T33" s="16" t="str">
        <f t="shared" ca="1" si="102"/>
        <v>P.2 (2)</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0</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0</v>
      </c>
      <c r="AS33" s="47">
        <f t="shared" ca="1" si="107"/>
        <v>5</v>
      </c>
      <c r="AT33" s="48">
        <f t="shared" ca="1" si="107"/>
        <v>-5</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7</v>
      </c>
      <c r="BL33" s="16">
        <f t="shared" ca="1" si="42"/>
        <v>-7</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5</v>
      </c>
      <c r="BK34" s="16">
        <f t="shared" ca="1" si="21"/>
        <v>0</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5</v>
      </c>
      <c r="BL35" s="16">
        <f t="shared" ca="1" si="42"/>
        <v>-4</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P.3 (2)</v>
      </c>
      <c r="G36" s="16"/>
      <c r="H36" s="16" t="str">
        <f t="shared" ref="H36:H41" ca="1" si="114">IF(D36="Pendiente","-",INDEX($BZ$6:$BZ$53,MATCH($AA36,$BD$6:$BD$53,0)))</f>
        <v>-</v>
      </c>
      <c r="I36" s="16" t="str">
        <f t="shared" ref="I36:I41" ca="1" si="115">IF(D36="Pendiente","-",INDEX($BZ$6:$BZ$53,MATCH($AF36,$BD$6:$BD$53,0)))</f>
        <v>P.3 (2)</v>
      </c>
      <c r="J36" s="16"/>
      <c r="K36" s="16" t="str">
        <f t="shared" ref="K36:K41" ca="1" si="116">IF(D36="Pendiente","-",INDEX($CE$6:$CE$53,MATCH($AA36,$BD$6:$BD$53,0)))</f>
        <v>-</v>
      </c>
      <c r="L36" s="16" t="str">
        <f t="shared" ref="L36:L41" ca="1" si="117">IF(D36="Pendiente","-",INDEX($CE$6:$CE$53,MATCH($AF36,$BD$6:$BD$53,0)))</f>
        <v>P.3 (2)</v>
      </c>
      <c r="M36" s="16"/>
      <c r="N36" s="16" t="str">
        <f t="shared" ref="N36:N41" ca="1" si="118">IF(D36="Pendiente","-",INDEX($CH$6:$CH$53,MATCH($AA36,$BD$6:$BD$53,0)))</f>
        <v>-</v>
      </c>
      <c r="O36" s="16" t="str">
        <f t="shared" ref="O36:O41" ca="1" si="119">IF(D36="Pendiente","-",INDEX($CH$6:$CH$53,MATCH($AF36,$BD$6:$BD$53,0)))</f>
        <v>P.3 (2)</v>
      </c>
      <c r="P36" s="16"/>
      <c r="Q36" s="16" t="str">
        <f t="shared" ref="Q36:Q41" ca="1" si="120">IF(D36="Pendiente","-",INDEX($CN$6:$CN$53,MATCH($AA36,$BD$6:$BD$53,0)))</f>
        <v>-</v>
      </c>
      <c r="R36" s="16" t="str">
        <f t="shared" ref="R36:R41" ca="1" si="121">IF(D36="Pendiente","-",INDEX($CN$6:$CN$53,MATCH($AF36,$BD$6:$BD$53,0)))</f>
        <v>P.3 (2)</v>
      </c>
      <c r="S36" s="16"/>
      <c r="T36" s="16" t="str">
        <f t="shared" ref="T36:T41" ca="1" si="122">IF(D36="Pendiente","-",INDEX($CS$6:$CS$53,MATCH($AA36,$BD$6:$BD$53,0)))</f>
        <v>-</v>
      </c>
      <c r="U36" s="16" t="str">
        <f t="shared" ref="U36:U41" ca="1" si="123">IF(D36="Pendiente","-",INDEX($CS$6:$CS$53,MATCH($AF36,$BD$6:$BD$53,0)))</f>
        <v>P.3 (2)</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2</v>
      </c>
      <c r="BF36" s="16">
        <f t="shared" ca="1" si="41"/>
        <v>3</v>
      </c>
      <c r="BG36" s="16">
        <f t="shared" ca="1" si="17"/>
        <v>0</v>
      </c>
      <c r="BH36" s="16">
        <f t="shared" ca="1" si="18"/>
        <v>2</v>
      </c>
      <c r="BI36" s="16">
        <f t="shared" ca="1" si="19"/>
        <v>1</v>
      </c>
      <c r="BJ36" s="16">
        <f t="shared" ca="1" si="20"/>
        <v>1</v>
      </c>
      <c r="BK36" s="16">
        <f t="shared" ca="1" si="21"/>
        <v>2</v>
      </c>
      <c r="BL36" s="16">
        <f t="shared" ca="1" si="42"/>
        <v>-1</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2</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Local</v>
      </c>
      <c r="E37" s="16" t="str">
        <f t="shared" ca="1" si="112"/>
        <v>-</v>
      </c>
      <c r="F37" s="16" t="str">
        <f t="shared" ca="1" si="113"/>
        <v>P.3 (2)</v>
      </c>
      <c r="G37" s="16"/>
      <c r="H37" s="16" t="str">
        <f t="shared" ca="1" si="114"/>
        <v>-</v>
      </c>
      <c r="I37" s="16" t="str">
        <f t="shared" ca="1" si="115"/>
        <v>P.3 (2)</v>
      </c>
      <c r="J37" s="16"/>
      <c r="K37" s="16" t="str">
        <f t="shared" ca="1" si="116"/>
        <v>-</v>
      </c>
      <c r="L37" s="16" t="str">
        <f t="shared" ca="1" si="117"/>
        <v>P.3 (2)</v>
      </c>
      <c r="M37" s="16"/>
      <c r="N37" s="16" t="str">
        <f t="shared" ca="1" si="118"/>
        <v>-</v>
      </c>
      <c r="O37" s="16" t="str">
        <f t="shared" ca="1" si="119"/>
        <v>P.3 (2)</v>
      </c>
      <c r="P37" s="16"/>
      <c r="Q37" s="16" t="str">
        <f t="shared" ca="1" si="120"/>
        <v>-</v>
      </c>
      <c r="R37" s="16" t="str">
        <f t="shared" ca="1" si="121"/>
        <v>P.3 (2)</v>
      </c>
      <c r="S37" s="16"/>
      <c r="T37" s="16" t="str">
        <f t="shared" ca="1" si="122"/>
        <v>-</v>
      </c>
      <c r="U37" s="16" t="str">
        <f t="shared" ca="1" si="123"/>
        <v>P.3 (2)</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0</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1</v>
      </c>
      <c r="BK37" s="16">
        <f t="shared" ca="1" si="21"/>
        <v>1</v>
      </c>
      <c r="BL37" s="16">
        <f t="shared" ca="1" si="42"/>
        <v>0</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1</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0</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5</v>
      </c>
      <c r="BK38" s="16">
        <f t="shared" ca="1" si="21"/>
        <v>1</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Empate</v>
      </c>
      <c r="E39" s="16" t="str">
        <f t="shared" ca="1" si="112"/>
        <v>P.3 (2)</v>
      </c>
      <c r="F39" s="16" t="str">
        <f t="shared" ca="1" si="113"/>
        <v>P.3 (2)</v>
      </c>
      <c r="G39" s="16"/>
      <c r="H39" s="16" t="str">
        <f t="shared" ca="1" si="114"/>
        <v>P.3 (2)</v>
      </c>
      <c r="I39" s="16" t="str">
        <f t="shared" ca="1" si="115"/>
        <v>P.3 (2)</v>
      </c>
      <c r="J39" s="16"/>
      <c r="K39" s="16" t="str">
        <f t="shared" ca="1" si="116"/>
        <v>P.3 (2)</v>
      </c>
      <c r="L39" s="16" t="str">
        <f t="shared" ca="1" si="117"/>
        <v>P.3 (2)</v>
      </c>
      <c r="M39" s="16"/>
      <c r="N39" s="16" t="str">
        <f t="shared" ca="1" si="118"/>
        <v>P.3 (2)</v>
      </c>
      <c r="O39" s="16" t="str">
        <f t="shared" ca="1" si="119"/>
        <v>P.3 (2)</v>
      </c>
      <c r="P39" s="16"/>
      <c r="Q39" s="16" t="str">
        <f t="shared" ca="1" si="120"/>
        <v>P.3 (2)</v>
      </c>
      <c r="R39" s="16" t="str">
        <f t="shared" ca="1" si="121"/>
        <v>P.3 (2)</v>
      </c>
      <c r="S39" s="16"/>
      <c r="T39" s="16" t="str">
        <f t="shared" ca="1" si="122"/>
        <v>P.3 (2)</v>
      </c>
      <c r="U39" s="16" t="str">
        <f t="shared" ca="1" si="123"/>
        <v>P.3 (2)</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1</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6</v>
      </c>
      <c r="AN39" s="39">
        <f t="shared" ca="1" si="127"/>
        <v>3</v>
      </c>
      <c r="AO39" s="39">
        <f t="shared" ca="1" si="127"/>
        <v>2</v>
      </c>
      <c r="AP39" s="39">
        <f t="shared" ca="1" si="127"/>
        <v>0</v>
      </c>
      <c r="AQ39" s="39">
        <f t="shared" ca="1" si="127"/>
        <v>1</v>
      </c>
      <c r="AR39" s="39">
        <f t="shared" ca="1" si="127"/>
        <v>4</v>
      </c>
      <c r="AS39" s="39">
        <f t="shared" ca="1" si="127"/>
        <v>1</v>
      </c>
      <c r="AT39" s="43">
        <f t="shared" ca="1" si="127"/>
        <v>3</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2</v>
      </c>
      <c r="BK39" s="16">
        <f t="shared" ca="1" si="21"/>
        <v>6</v>
      </c>
      <c r="BL39" s="16">
        <f t="shared" ca="1" si="42"/>
        <v>-4</v>
      </c>
      <c r="BM39" s="16" t="str">
        <f t="shared" ca="1" si="22"/>
        <v>4I</v>
      </c>
      <c r="BN39" s="16" t="str">
        <f t="shared" ca="1" si="23"/>
        <v>4I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P.3 (2)</v>
      </c>
      <c r="BU39" s="16">
        <f t="shared" ca="1" si="24"/>
        <v>0</v>
      </c>
      <c r="BV39" s="16">
        <f t="shared" ca="1" si="25"/>
        <v>1</v>
      </c>
      <c r="BW39" s="16">
        <f t="shared" ca="1" si="26"/>
        <v>0</v>
      </c>
      <c r="BX39" s="16">
        <f t="shared" ca="1" si="48"/>
        <v>1</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P.3 (2)</v>
      </c>
      <c r="CA39" s="16">
        <f t="shared" ca="1" si="27"/>
        <v>2</v>
      </c>
      <c r="CB39" s="16">
        <f t="shared" ca="1" si="28"/>
        <v>2</v>
      </c>
      <c r="CC39" s="16">
        <f t="shared" ca="1" si="49"/>
        <v>0</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P.3 (2)</v>
      </c>
      <c r="CF39" s="16">
        <f t="shared" ca="1" si="29"/>
        <v>2</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P.3 (2)</v>
      </c>
      <c r="CI39" s="16">
        <f t="shared" ca="1" si="30"/>
        <v>0</v>
      </c>
      <c r="CJ39" s="16">
        <f t="shared" ca="1" si="31"/>
        <v>1</v>
      </c>
      <c r="CK39" s="16">
        <f t="shared" ca="1" si="32"/>
        <v>0</v>
      </c>
      <c r="CL39" s="16">
        <f t="shared" ca="1" si="50"/>
        <v>1</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P.3 (2)</v>
      </c>
      <c r="CO39" s="16">
        <f t="shared" ca="1" si="33"/>
        <v>2</v>
      </c>
      <c r="CP39" s="16">
        <f t="shared" ca="1" si="34"/>
        <v>2</v>
      </c>
      <c r="CQ39" s="16">
        <f t="shared" ca="1" si="51"/>
        <v>0</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P.3 (2)</v>
      </c>
      <c r="CT39" s="16">
        <f t="shared" ca="1" si="35"/>
        <v>2</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P.3 (2)</v>
      </c>
      <c r="CW39" s="16">
        <f t="shared" ca="1" si="36"/>
        <v>-4</v>
      </c>
      <c r="CX39" s="16">
        <f ca="1">CU39+COUNTIFS($CV$6:$CV$53,CV39,$CW$6:CW$53,"&gt;"&amp;CW39,$BC$6:$BC$53,INDEX(T_Equipos[Grupo],MATCH(BD39,T_Equipos[NombreEquipo],0)))</f>
        <v>4</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4</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4</v>
      </c>
      <c r="DE39" s="16"/>
      <c r="DF39" s="16">
        <f t="shared" ca="1" si="52"/>
        <v>4</v>
      </c>
      <c r="DG39" s="16" t="str">
        <f ca="1">IF(DB39="-","-",COUNTIFS(DF$6:DF$53,"&lt;"&amp;DF39,$BC$6:$BC$53,INDEX(T_Equipos[Grupo],MATCH(BD39,T_Equipos[NombreEquipo],0))))</f>
        <v>-</v>
      </c>
      <c r="DH39" s="16">
        <f ca="1">DA39+COUNTIFS(DB$6:DB$53,DB39,DG$6:DG$53,"&lt;"&amp;DG39,$BC$6:$BC$53,INDEX(T_Equipos[Grupo],MATCH(BD39,T_Equipos[NombreEquipo],0)))</f>
        <v>4</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P.3 (2)</v>
      </c>
      <c r="F40" s="16" t="str">
        <f t="shared" ca="1" si="113"/>
        <v>-</v>
      </c>
      <c r="G40" s="16"/>
      <c r="H40" s="16" t="str">
        <f t="shared" ca="1" si="114"/>
        <v>P.3 (2)</v>
      </c>
      <c r="I40" s="16" t="str">
        <f t="shared" ca="1" si="115"/>
        <v>-</v>
      </c>
      <c r="J40" s="16"/>
      <c r="K40" s="16" t="str">
        <f t="shared" ca="1" si="116"/>
        <v>P.3 (2)</v>
      </c>
      <c r="L40" s="16" t="str">
        <f t="shared" ca="1" si="117"/>
        <v>-</v>
      </c>
      <c r="M40" s="16"/>
      <c r="N40" s="16" t="str">
        <f t="shared" ca="1" si="118"/>
        <v>P.3 (2)</v>
      </c>
      <c r="O40" s="16" t="str">
        <f t="shared" ca="1" si="119"/>
        <v>-</v>
      </c>
      <c r="P40" s="16"/>
      <c r="Q40" s="16" t="str">
        <f t="shared" ca="1" si="120"/>
        <v>P.3 (2)</v>
      </c>
      <c r="R40" s="16" t="str">
        <f t="shared" ca="1" si="121"/>
        <v>-</v>
      </c>
      <c r="S40" s="16"/>
      <c r="T40" s="16" t="str">
        <f t="shared" ca="1" si="122"/>
        <v>P.3 (2)</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1</v>
      </c>
      <c r="AN40" s="39">
        <f t="shared" ca="1" si="127"/>
        <v>3</v>
      </c>
      <c r="AO40" s="39">
        <f t="shared" ca="1" si="127"/>
        <v>0</v>
      </c>
      <c r="AP40" s="39">
        <f t="shared" ca="1" si="127"/>
        <v>1</v>
      </c>
      <c r="AQ40" s="39">
        <f t="shared" ca="1" si="127"/>
        <v>2</v>
      </c>
      <c r="AR40" s="39">
        <f t="shared" ca="1" si="127"/>
        <v>1</v>
      </c>
      <c r="AS40" s="39">
        <f t="shared" ca="1" si="127"/>
        <v>5</v>
      </c>
      <c r="AT40" s="43">
        <f t="shared" ca="1" si="127"/>
        <v>-4</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2</v>
      </c>
      <c r="BK40" s="16">
        <f t="shared" ca="1" si="21"/>
        <v>5</v>
      </c>
      <c r="BL40" s="16">
        <f t="shared" ca="1" si="42"/>
        <v>-3</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2</v>
      </c>
      <c r="CB40" s="16">
        <f t="shared" ca="1" si="28"/>
        <v>2</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2</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2</v>
      </c>
      <c r="CP40" s="16">
        <f t="shared" ca="1" si="34"/>
        <v>2</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2</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-3</v>
      </c>
      <c r="CX40" s="16">
        <f ca="1">CU40+COUNTIFS($CV$6:$CV$53,CV40,$CW$6:CW$53,"&gt;"&amp;CW40,$BC$6:$BC$53,INDEX(T_Equipos[Grupo],MATCH(BD40,T_Equipos[NombreEquipo],0)))</f>
        <v>3</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3</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3</v>
      </c>
      <c r="DE40" s="16"/>
      <c r="DF40" s="16">
        <f t="shared" ca="1" si="52"/>
        <v>3</v>
      </c>
      <c r="DG40" s="16" t="str">
        <f ca="1">IF(DB40="-","-",COUNTIFS(DF$6:DF$53,"&lt;"&amp;DF40,$BC$6:$BC$53,INDEX(T_Equipos[Grupo],MATCH(BD40,T_Equipos[NombreEquipo],0))))</f>
        <v>-</v>
      </c>
      <c r="DH40" s="16">
        <f ca="1">DA40+COUNTIFS(DB$6:DB$53,DB40,DG$6:DG$53,"&lt;"&amp;DG40,$BC$6:$BC$53,INDEX(T_Equipos[Grupo],MATCH(BD40,T_Equipos[NombreEquipo],0)))</f>
        <v>3</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Iraq</v>
      </c>
    </row>
    <row r="41" spans="1:121" ht="15.9" customHeight="1" thickBot="1">
      <c r="A41" s="16"/>
      <c r="B41" s="16"/>
      <c r="C41" s="16"/>
      <c r="D41" s="16" t="str">
        <f t="shared" si="111"/>
        <v>Visitante</v>
      </c>
      <c r="E41" s="16" t="str">
        <f t="shared" ca="1" si="112"/>
        <v>P.3 (2)</v>
      </c>
      <c r="F41" s="16" t="str">
        <f t="shared" ca="1" si="113"/>
        <v>-</v>
      </c>
      <c r="G41" s="16"/>
      <c r="H41" s="16" t="str">
        <f t="shared" ca="1" si="114"/>
        <v>P.3 (2)</v>
      </c>
      <c r="I41" s="16" t="str">
        <f t="shared" ca="1" si="115"/>
        <v>-</v>
      </c>
      <c r="J41" s="16"/>
      <c r="K41" s="16" t="str">
        <f t="shared" ca="1" si="116"/>
        <v>P.3 (2)</v>
      </c>
      <c r="L41" s="16" t="str">
        <f t="shared" ca="1" si="117"/>
        <v>-</v>
      </c>
      <c r="M41" s="16"/>
      <c r="N41" s="16" t="str">
        <f t="shared" ca="1" si="118"/>
        <v>P.3 (2)</v>
      </c>
      <c r="O41" s="16" t="str">
        <f t="shared" ca="1" si="119"/>
        <v>-</v>
      </c>
      <c r="P41" s="16"/>
      <c r="Q41" s="16" t="str">
        <f t="shared" ca="1" si="120"/>
        <v>P.3 (2)</v>
      </c>
      <c r="R41" s="16" t="str">
        <f t="shared" ca="1" si="121"/>
        <v>-</v>
      </c>
      <c r="S41" s="16"/>
      <c r="T41" s="16" t="str">
        <f t="shared" ca="1" si="122"/>
        <v>P.3 (2)</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0</v>
      </c>
      <c r="AD41" s="54">
        <v>2</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1</v>
      </c>
      <c r="AS41" s="47">
        <f t="shared" ca="1" si="127"/>
        <v>7</v>
      </c>
      <c r="AT41" s="48">
        <f t="shared" ca="1" si="127"/>
        <v>-6</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5</v>
      </c>
      <c r="BK41" s="16">
        <f t="shared" ca="1" si="21"/>
        <v>2</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Senegal</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P.1 (2)</v>
      </c>
      <c r="F44" s="16" t="str">
        <f t="shared" ref="F44:F49" ca="1" si="133">IF(D44="Pendiente","-",INDEX($BT$6:$BT$53,MATCH($AF44,$BD$6:$BD$53,0)))</f>
        <v>P.1 (2)</v>
      </c>
      <c r="G44" s="16"/>
      <c r="H44" s="16" t="str">
        <f t="shared" ref="H44:H49" ca="1" si="134">IF(D44="Pendiente","-",INDEX($BZ$6:$BZ$53,MATCH($AA44,$BD$6:$BD$53,0)))</f>
        <v>P.1 (2)</v>
      </c>
      <c r="I44" s="16" t="str">
        <f t="shared" ref="I44:I49" ca="1" si="135">IF(D44="Pendiente","-",INDEX($BZ$6:$BZ$53,MATCH($AF44,$BD$6:$BD$53,0)))</f>
        <v>P.1 (2)</v>
      </c>
      <c r="J44" s="16"/>
      <c r="K44" s="16" t="str">
        <f t="shared" ref="K44:K49" ca="1" si="136">IF(D44="Pendiente","-",INDEX($CE$6:$CE$53,MATCH($AA44,$BD$6:$BD$53,0)))</f>
        <v>P.1 (2)</v>
      </c>
      <c r="L44" s="16" t="str">
        <f t="shared" ref="L44:L49" ca="1" si="137">IF(D44="Pendiente","-",INDEX($CE$6:$CE$53,MATCH($AF44,$BD$6:$BD$53,0)))</f>
        <v>P.1 (2)</v>
      </c>
      <c r="M44" s="16"/>
      <c r="N44" s="16" t="str">
        <f t="shared" ref="N44:N49" ca="1" si="138">IF(D44="Pendiente","-",INDEX($CH$6:$CH$53,MATCH($AA44,$BD$6:$BD$53,0)))</f>
        <v>P.1 (2)</v>
      </c>
      <c r="O44" s="16" t="str">
        <f t="shared" ref="O44:O49" ca="1" si="139">IF(D44="Pendiente","-",INDEX($CH$6:$CH$53,MATCH($AF44,$BD$6:$BD$53,0)))</f>
        <v>P.1 (2)</v>
      </c>
      <c r="P44" s="16"/>
      <c r="Q44" s="16" t="str">
        <f t="shared" ref="Q44:Q49" ca="1" si="140">IF(D44="Pendiente","-",INDEX($CN$6:$CN$53,MATCH($AA44,$BD$6:$BD$53,0)))</f>
        <v>P.1 (2)</v>
      </c>
      <c r="R44" s="16" t="str">
        <f t="shared" ref="R44:R49" ca="1" si="141">IF(D44="Pendiente","-",INDEX($CN$6:$CN$53,MATCH($AF44,$BD$6:$BD$53,0)))</f>
        <v>P.1 (2)</v>
      </c>
      <c r="S44" s="16"/>
      <c r="T44" s="16" t="str">
        <f t="shared" ref="T44:T49" ca="1" si="142">IF(D44="Pendiente","-",INDEX($CS$6:$CS$53,MATCH($AA44,$BD$6:$BD$53,0)))</f>
        <v>P.1 (2)</v>
      </c>
      <c r="U44" s="16" t="str">
        <f t="shared" ref="U44:U49" ca="1" si="143">IF(D44="Pendiente","-",INDEX($CS$6:$CS$53,MATCH($AF44,$BD$6:$BD$53,0)))</f>
        <v>P.1 (2)</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2</v>
      </c>
      <c r="BL44" s="16">
        <f t="shared" ca="1" si="42"/>
        <v>3</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8</v>
      </c>
      <c r="BL45" s="16">
        <f t="shared" ca="1" si="42"/>
        <v>-8</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P.1 (2)</v>
      </c>
      <c r="F46" s="16" t="str">
        <f t="shared" ca="1" si="133"/>
        <v>-</v>
      </c>
      <c r="G46" s="16"/>
      <c r="H46" s="16" t="str">
        <f t="shared" ca="1" si="134"/>
        <v>P.1 (2)</v>
      </c>
      <c r="I46" s="16" t="str">
        <f t="shared" ca="1" si="135"/>
        <v>-</v>
      </c>
      <c r="J46" s="16"/>
      <c r="K46" s="16" t="str">
        <f t="shared" ca="1" si="136"/>
        <v>P.1 (2)</v>
      </c>
      <c r="L46" s="16" t="str">
        <f t="shared" ca="1" si="137"/>
        <v>-</v>
      </c>
      <c r="M46" s="16"/>
      <c r="N46" s="16" t="str">
        <f t="shared" ca="1" si="138"/>
        <v>P.1 (2)</v>
      </c>
      <c r="O46" s="16" t="str">
        <f t="shared" ca="1" si="139"/>
        <v>-</v>
      </c>
      <c r="P46" s="16"/>
      <c r="Q46" s="16" t="str">
        <f t="shared" ca="1" si="140"/>
        <v>P.1 (2)</v>
      </c>
      <c r="R46" s="16" t="str">
        <f t="shared" ca="1" si="141"/>
        <v>-</v>
      </c>
      <c r="S46" s="16"/>
      <c r="T46" s="16" t="str">
        <f t="shared" ca="1" si="142"/>
        <v>P.1 (2)</v>
      </c>
      <c r="U46" s="16" t="str">
        <f t="shared" ca="1" si="143"/>
        <v>-</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1</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P.1 (2)</v>
      </c>
      <c r="G47" s="16"/>
      <c r="H47" s="16" t="str">
        <f t="shared" ca="1" si="134"/>
        <v>-</v>
      </c>
      <c r="I47" s="16" t="str">
        <f t="shared" ca="1" si="135"/>
        <v>P.1 (2)</v>
      </c>
      <c r="J47" s="16"/>
      <c r="K47" s="16" t="str">
        <f t="shared" ca="1" si="136"/>
        <v>-</v>
      </c>
      <c r="L47" s="16" t="str">
        <f t="shared" ca="1" si="137"/>
        <v>P.1 (2)</v>
      </c>
      <c r="M47" s="16"/>
      <c r="N47" s="16" t="str">
        <f t="shared" ca="1" si="138"/>
        <v>-</v>
      </c>
      <c r="O47" s="16" t="str">
        <f t="shared" ca="1" si="139"/>
        <v>P.1 (2)</v>
      </c>
      <c r="P47" s="16"/>
      <c r="Q47" s="16" t="str">
        <f t="shared" ca="1" si="140"/>
        <v>-</v>
      </c>
      <c r="R47" s="16" t="str">
        <f t="shared" ca="1" si="141"/>
        <v>P.1 (2)</v>
      </c>
      <c r="S47" s="16"/>
      <c r="T47" s="16" t="str">
        <f t="shared" ca="1" si="142"/>
        <v>-</v>
      </c>
      <c r="U47" s="16" t="str">
        <f t="shared" ca="1" si="143"/>
        <v>P.1 (2)</v>
      </c>
      <c r="V47" s="17"/>
      <c r="W47" s="655"/>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7</v>
      </c>
      <c r="AN47" s="39">
        <f t="shared" ca="1" si="147"/>
        <v>3</v>
      </c>
      <c r="AO47" s="39">
        <f t="shared" ca="1" si="147"/>
        <v>2</v>
      </c>
      <c r="AP47" s="39">
        <f t="shared" ca="1" si="147"/>
        <v>1</v>
      </c>
      <c r="AQ47" s="39">
        <f t="shared" ca="1" si="147"/>
        <v>0</v>
      </c>
      <c r="AR47" s="39">
        <f t="shared" ca="1" si="147"/>
        <v>5</v>
      </c>
      <c r="AS47" s="39">
        <f t="shared" ca="1" si="147"/>
        <v>2</v>
      </c>
      <c r="AT47" s="43">
        <f t="shared" ca="1" si="147"/>
        <v>3</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1</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Local</v>
      </c>
      <c r="E48" s="16" t="str">
        <f t="shared" ca="1" si="132"/>
        <v>P.1 (2)</v>
      </c>
      <c r="F48" s="16" t="str">
        <f t="shared" ca="1" si="133"/>
        <v>-</v>
      </c>
      <c r="G48" s="16"/>
      <c r="H48" s="16" t="str">
        <f t="shared" ca="1" si="134"/>
        <v>P.1 (2)</v>
      </c>
      <c r="I48" s="16" t="str">
        <f t="shared" ca="1" si="135"/>
        <v>-</v>
      </c>
      <c r="J48" s="16"/>
      <c r="K48" s="16" t="str">
        <f t="shared" ca="1" si="136"/>
        <v>P.1 (2)</v>
      </c>
      <c r="L48" s="16" t="str">
        <f t="shared" ca="1" si="137"/>
        <v>-</v>
      </c>
      <c r="M48" s="16"/>
      <c r="N48" s="16" t="str">
        <f t="shared" ca="1" si="138"/>
        <v>P.1 (2)</v>
      </c>
      <c r="O48" s="16" t="str">
        <f t="shared" ca="1" si="139"/>
        <v>-</v>
      </c>
      <c r="P48" s="16"/>
      <c r="Q48" s="16" t="str">
        <f t="shared" ca="1" si="140"/>
        <v>P.1 (2)</v>
      </c>
      <c r="R48" s="16" t="str">
        <f t="shared" ca="1" si="141"/>
        <v>-</v>
      </c>
      <c r="S48" s="16"/>
      <c r="T48" s="16" t="str">
        <f t="shared" ca="1" si="142"/>
        <v>P.1 (2)</v>
      </c>
      <c r="U48" s="16" t="str">
        <f t="shared" ca="1" si="143"/>
        <v>-</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2</v>
      </c>
      <c r="AD48" s="51">
        <v>1</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3</v>
      </c>
      <c r="AS48" s="39">
        <f t="shared" ca="1" si="147"/>
        <v>4</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6</v>
      </c>
      <c r="BL48" s="16">
        <f t="shared" ca="1" si="42"/>
        <v>-4</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2</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P.1 (2)</v>
      </c>
      <c r="G49" s="16"/>
      <c r="H49" s="16" t="str">
        <f t="shared" ca="1" si="134"/>
        <v>-</v>
      </c>
      <c r="I49" s="16" t="str">
        <f t="shared" ca="1" si="135"/>
        <v>P.1 (2)</v>
      </c>
      <c r="J49" s="16"/>
      <c r="K49" s="16" t="str">
        <f t="shared" ca="1" si="136"/>
        <v>-</v>
      </c>
      <c r="L49" s="16" t="str">
        <f t="shared" ca="1" si="137"/>
        <v>P.1 (2)</v>
      </c>
      <c r="M49" s="16"/>
      <c r="N49" s="16" t="str">
        <f t="shared" ca="1" si="138"/>
        <v>-</v>
      </c>
      <c r="O49" s="16" t="str">
        <f t="shared" ca="1" si="139"/>
        <v>P.1 (2)</v>
      </c>
      <c r="P49" s="16"/>
      <c r="Q49" s="16" t="str">
        <f t="shared" ca="1" si="140"/>
        <v>-</v>
      </c>
      <c r="R49" s="16" t="str">
        <f t="shared" ca="1" si="141"/>
        <v>P.1 (2)</v>
      </c>
      <c r="S49" s="16"/>
      <c r="T49" s="16" t="str">
        <f t="shared" ca="1" si="142"/>
        <v>-</v>
      </c>
      <c r="U49" s="16" t="str">
        <f t="shared" ca="1" si="143"/>
        <v>P.1 (2)</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2</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8</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Empate</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5">
        <f t="array" aca="1" ref="AB54" ca="1">Ver_flag_local</f>
        <v>#VALUE!</v>
      </c>
      <c r="AC54" s="50">
        <v>1</v>
      </c>
      <c r="AD54" s="51">
        <v>1</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Iran</v>
      </c>
      <c r="AM55" s="38">
        <f t="shared" ca="1" si="165"/>
        <v>5</v>
      </c>
      <c r="AN55" s="39">
        <f t="shared" ca="1" si="165"/>
        <v>3</v>
      </c>
      <c r="AO55" s="39">
        <f t="shared" ca="1" si="165"/>
        <v>1</v>
      </c>
      <c r="AP55" s="39">
        <f t="shared" ca="1" si="165"/>
        <v>2</v>
      </c>
      <c r="AQ55" s="39">
        <f t="shared" ca="1" si="165"/>
        <v>0</v>
      </c>
      <c r="AR55" s="39">
        <f t="shared" ca="1" si="165"/>
        <v>4</v>
      </c>
      <c r="AS55" s="39">
        <f t="shared" ca="1" si="165"/>
        <v>2</v>
      </c>
      <c r="AT55" s="43">
        <f t="shared" ca="1" si="165"/>
        <v>2</v>
      </c>
      <c r="AU55" s="330">
        <f ca="1">INDEX($DL$6:$DL$53,MATCH(AI55,$DP$6:$DP$53,0))</f>
        <v>1</v>
      </c>
      <c r="AV55" s="182" t="str">
        <f ca="1">INDEX($BD$6:$BD$53,MATCH(AI55,$BM$6:$BM$53,0))</f>
        <v>Iran</v>
      </c>
      <c r="AW55" s="210"/>
      <c r="AX55" s="171"/>
      <c r="AY55" s="203" t="str">
        <f ca="1">+A54</f>
        <v>Egypt</v>
      </c>
      <c r="AZ55" s="204"/>
      <c r="BA55" s="176"/>
    </row>
    <row r="56" spans="1:121" ht="15.9"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4</v>
      </c>
      <c r="AS56" s="39">
        <f t="shared" ca="1" si="165"/>
        <v>3</v>
      </c>
      <c r="AT56" s="43">
        <f t="shared" ca="1" si="165"/>
        <v>1</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7</v>
      </c>
      <c r="AT57" s="48">
        <f t="shared" ca="1" si="165"/>
        <v>-7</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3</v>
      </c>
      <c r="BN58" s="16">
        <f ca="1">CF58</f>
        <v>3</v>
      </c>
      <c r="BO58" s="16" t="str">
        <f t="shared" ref="BO58:BO69" si="174">"4"&amp;BC58</f>
        <v>4A</v>
      </c>
      <c r="BP58" s="16"/>
      <c r="BQ58" s="16"/>
      <c r="BR58" s="16">
        <f t="shared" ref="BR58:BR69" ca="1" si="175">+BE58</f>
        <v>4</v>
      </c>
      <c r="BS58" s="16">
        <f ca="1">COUNTIFS(BR$58:BR$69,"&gt;"&amp;BR58)+1</f>
        <v>2</v>
      </c>
      <c r="BT58" s="16" t="str">
        <f ca="1">IF(COUNTIF(BS$58:BS$69,BS58)=1,"-","Pos. "&amp;BS58&amp;" ("&amp;COUNTIF(BS$58:BS$69,BS58)&amp;")")</f>
        <v>Pos. 2 (2)</v>
      </c>
      <c r="BU58" s="16">
        <f t="shared" ref="BU58:BU69" ca="1" si="176">IF(BT58="-","-",BL58)</f>
        <v>-1</v>
      </c>
      <c r="BV58" s="16">
        <f t="shared" ref="BV58:BV69" ca="1" si="177">BS58+COUNTIFS(BT$58:BT$69,BT58,BU$58:BU$69,"&gt;"&amp;BU58)</f>
        <v>3</v>
      </c>
      <c r="BW58" s="16" t="str">
        <f t="shared" ref="BW58:BW69" ca="1" si="178">IF(COUNTIF(BV$58:BV$69,BV58)=1,"-","Pos. "&amp;BV58&amp;" ("&amp;COUNTIF(BV$58:BV$69,BV58)&amp;")")</f>
        <v>-</v>
      </c>
      <c r="BX58" s="16" t="str">
        <f t="shared" ref="BX58:BX69" ca="1" si="179">IF(BW58="-","-",BJ58)</f>
        <v>-</v>
      </c>
      <c r="BY58" s="16">
        <f t="shared" ref="BY58:BY69" ca="1" si="180">BV58+COUNTIFS(BW$58:BW$69,BW58,BX$58:BX$69,"&gt;"&amp;BX58)</f>
        <v>3</v>
      </c>
      <c r="BZ58" s="16" t="str">
        <f t="shared" ref="BZ58:BZ69" ca="1" si="181">IF(COUNTIF(BY$58:BY$69,BY58)=1,"-","Pos. "&amp;BY58&amp;" ("&amp;COUNTIF(BY$58:BY$69,BY58)&amp;")")</f>
        <v>-</v>
      </c>
      <c r="CA58" s="16" t="str">
        <f t="shared" ref="CA58:CA69" ca="1" si="182">IF(BZ58="-","-",COUNTIF($BD$58:$BD$69,"&gt;"&amp;BD58))</f>
        <v>-</v>
      </c>
      <c r="CB58" s="16">
        <f ca="1">BY58+COUNTIFS(BZ$58:BZ$69,BZ58,CA$58:CA$69,"&gt;"&amp;CA58)</f>
        <v>3</v>
      </c>
      <c r="CC58" s="16"/>
      <c r="CD58" s="16">
        <f t="shared" ref="CD58:CD69" ca="1" si="183">IF(OR(INDEX($AW$102:$AW$113,MATCH($BD58,$AV$102:$AV$113,0))="",BZ58="-"),CB58,INDEX($AW$102:$AW$113,MATCH($BD58,$AV$102:$AV$113,0))+CB58/1000)</f>
        <v>3</v>
      </c>
      <c r="CE58" s="16" t="str">
        <f ca="1">IF(BZ58="-","-",COUNTIF(CD$58:CD$69,"&lt;"&amp;CD58))</f>
        <v>-</v>
      </c>
      <c r="CF58" s="16">
        <f ca="1">BY58+COUNTIFS(BZ$58:BZ$69,BZ58,CE$58:CE$69,"&lt;"&amp;CE58)</f>
        <v>3</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Paraguay</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4</v>
      </c>
      <c r="BL59" s="16">
        <f t="shared" ref="BL59:BL69" ca="1" si="190">+BJ59-BK59</f>
        <v>-2</v>
      </c>
      <c r="BM59" s="16">
        <f t="shared" ref="BM59:BM69" ca="1" si="191">CB59</f>
        <v>7</v>
      </c>
      <c r="BN59" s="16">
        <f t="shared" ref="BN59:BN69" ca="1" si="192">CF59</f>
        <v>7</v>
      </c>
      <c r="BO59" s="16" t="str">
        <f t="shared" si="174"/>
        <v>4B</v>
      </c>
      <c r="BP59" s="16"/>
      <c r="BQ59" s="16"/>
      <c r="BR59" s="16">
        <f t="shared" ca="1" si="175"/>
        <v>3</v>
      </c>
      <c r="BS59" s="16">
        <f t="shared" ref="BS59:BS69" ca="1" si="193">COUNTIFS(BR$58:BR$69,"&gt;"&amp;BR59)+1</f>
        <v>4</v>
      </c>
      <c r="BT59" s="16" t="str">
        <f t="shared" ref="BT59:BT69" ca="1" si="194">IF(COUNTIF(BS$58:BS$69,BS59)=1,"-","Pos. "&amp;BS59&amp;" ("&amp;COUNTIF(BS$58:BS$69,BS59)&amp;")")</f>
        <v>Pos. 4 (5)</v>
      </c>
      <c r="BU59" s="16">
        <f t="shared" ca="1" si="176"/>
        <v>-2</v>
      </c>
      <c r="BV59" s="16">
        <f t="shared" ca="1" si="177"/>
        <v>7</v>
      </c>
      <c r="BW59" s="16" t="str">
        <f t="shared" ca="1" si="178"/>
        <v>-</v>
      </c>
      <c r="BX59" s="16" t="str">
        <f t="shared" ca="1" si="179"/>
        <v>-</v>
      </c>
      <c r="BY59" s="16">
        <f t="shared" ca="1" si="180"/>
        <v>7</v>
      </c>
      <c r="BZ59" s="16" t="str">
        <f t="shared" ca="1" si="181"/>
        <v>-</v>
      </c>
      <c r="CA59" s="16" t="str">
        <f t="shared" ca="1" si="182"/>
        <v>-</v>
      </c>
      <c r="CB59" s="16">
        <f t="shared" ref="CB59:CB68" ca="1" si="195">BY59+COUNTIFS(BZ$58:BZ$69,BZ59,CA$58:CA$69,"&gt;"&amp;CA59)</f>
        <v>7</v>
      </c>
      <c r="CC59" s="16"/>
      <c r="CD59" s="16">
        <f t="shared" ca="1" si="183"/>
        <v>7</v>
      </c>
      <c r="CE59" s="16" t="str">
        <f t="shared" ref="CE59:CE69" ca="1" si="196">IF(BZ59="-","-",COUNTIF(CD$58:CD$69,"&lt;"&amp;CD59))</f>
        <v>-</v>
      </c>
      <c r="CF59" s="16">
        <f t="shared" ref="CF59:CF69" ca="1" si="197">BY59+COUNTIFS(BZ$58:BZ$69,BZ59,CE$58:CE$69,"&lt;"&amp;CE59)</f>
        <v>7</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Egypt</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29">
        <f t="array" aca="1" ref="AB60" ca="1">Ver_flag_local</f>
        <v>#VALUE!</v>
      </c>
      <c r="AC60" s="50">
        <v>3</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1</v>
      </c>
      <c r="BK60" s="16">
        <f t="shared" ca="1" si="173"/>
        <v>4</v>
      </c>
      <c r="BL60" s="16">
        <f t="shared" ca="1" si="190"/>
        <v>-3</v>
      </c>
      <c r="BM60" s="16">
        <f t="shared" ca="1" si="191"/>
        <v>8</v>
      </c>
      <c r="BN60" s="16">
        <f t="shared" ca="1" si="192"/>
        <v>8</v>
      </c>
      <c r="BO60" s="16" t="str">
        <f t="shared" si="174"/>
        <v>4C</v>
      </c>
      <c r="BP60" s="16"/>
      <c r="BQ60" s="16"/>
      <c r="BR60" s="16">
        <f t="shared" ca="1" si="175"/>
        <v>3</v>
      </c>
      <c r="BS60" s="16">
        <f t="shared" ca="1" si="193"/>
        <v>4</v>
      </c>
      <c r="BT60" s="16" t="str">
        <f t="shared" ca="1" si="194"/>
        <v>Pos. 4 (5)</v>
      </c>
      <c r="BU60" s="16">
        <f t="shared" ca="1" si="176"/>
        <v>-3</v>
      </c>
      <c r="BV60" s="16">
        <f t="shared" ca="1" si="177"/>
        <v>8</v>
      </c>
      <c r="BW60" s="16" t="str">
        <f t="shared" ca="1" si="178"/>
        <v>-</v>
      </c>
      <c r="BX60" s="16" t="str">
        <f t="shared" ca="1" si="179"/>
        <v>-</v>
      </c>
      <c r="BY60" s="16">
        <f t="shared" ca="1" si="180"/>
        <v>8</v>
      </c>
      <c r="BZ60" s="16" t="str">
        <f t="shared" ca="1" si="181"/>
        <v>-</v>
      </c>
      <c r="CA60" s="16" t="str">
        <f t="shared" ca="1" si="182"/>
        <v>-</v>
      </c>
      <c r="CB60" s="16">
        <f t="shared" ca="1" si="195"/>
        <v>8</v>
      </c>
      <c r="CC60" s="16"/>
      <c r="CD60" s="16">
        <f t="shared" ca="1" si="183"/>
        <v>8</v>
      </c>
      <c r="CE60" s="16" t="str">
        <f t="shared" ca="1" si="196"/>
        <v>-</v>
      </c>
      <c r="CF60" s="16">
        <f t="shared" ca="1" si="197"/>
        <v>8</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Czech Republic</v>
      </c>
    </row>
    <row r="61" spans="1:121" ht="15.9" customHeight="1">
      <c r="A61" s="16" t="str">
        <f ca="1">+Equipos!B30</f>
        <v>Spain</v>
      </c>
      <c r="B61" s="16"/>
      <c r="C61" s="16"/>
      <c r="D61" s="16" t="str">
        <f t="shared" si="199"/>
        <v>Empate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1">
        <f t="array" aca="1" ref="AB61" ca="1">Ver_flag_local</f>
        <v>#VALUE!</v>
      </c>
      <c r="AC61" s="50">
        <v>0</v>
      </c>
      <c r="AD61" s="51">
        <v>0</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5</v>
      </c>
      <c r="BF61" s="16">
        <f t="shared" ca="1" si="189"/>
        <v>3</v>
      </c>
      <c r="BG61" s="16">
        <f t="shared" ca="1" si="169"/>
        <v>1</v>
      </c>
      <c r="BH61" s="16">
        <f t="shared" ca="1" si="170"/>
        <v>2</v>
      </c>
      <c r="BI61" s="16">
        <f t="shared" ca="1" si="171"/>
        <v>0</v>
      </c>
      <c r="BJ61" s="16">
        <f t="shared" ca="1" si="172"/>
        <v>2</v>
      </c>
      <c r="BK61" s="16">
        <f t="shared" ca="1" si="173"/>
        <v>1</v>
      </c>
      <c r="BL61" s="16">
        <f t="shared" ca="1" si="190"/>
        <v>1</v>
      </c>
      <c r="BM61" s="16">
        <f t="shared" ca="1" si="191"/>
        <v>1</v>
      </c>
      <c r="BN61" s="16">
        <f t="shared" ca="1" si="192"/>
        <v>1</v>
      </c>
      <c r="BO61" s="16" t="str">
        <f t="shared" si="174"/>
        <v>4D</v>
      </c>
      <c r="BP61" s="16"/>
      <c r="BQ61" s="16"/>
      <c r="BR61" s="16">
        <f t="shared" ca="1" si="175"/>
        <v>5</v>
      </c>
      <c r="BS61" s="16">
        <f t="shared" ca="1" si="193"/>
        <v>1</v>
      </c>
      <c r="BT61" s="16" t="str">
        <f t="shared" ca="1" si="194"/>
        <v>-</v>
      </c>
      <c r="BU61" s="16" t="str">
        <f t="shared" ca="1" si="176"/>
        <v>-</v>
      </c>
      <c r="BV61" s="16">
        <f t="shared" ca="1" si="177"/>
        <v>1</v>
      </c>
      <c r="BW61" s="16" t="str">
        <f t="shared" ca="1" si="178"/>
        <v>-</v>
      </c>
      <c r="BX61" s="16" t="str">
        <f t="shared" ca="1" si="179"/>
        <v>-</v>
      </c>
      <c r="BY61" s="16">
        <f t="shared" ca="1" si="180"/>
        <v>1</v>
      </c>
      <c r="BZ61" s="16" t="str">
        <f t="shared" ca="1" si="181"/>
        <v>-</v>
      </c>
      <c r="CA61" s="16" t="str">
        <f t="shared" ca="1" si="182"/>
        <v>-</v>
      </c>
      <c r="CB61" s="16">
        <f t="shared" ca="1" si="195"/>
        <v>1</v>
      </c>
      <c r="CC61" s="16"/>
      <c r="CD61" s="16">
        <f t="shared" ca="1" si="183"/>
        <v>1</v>
      </c>
      <c r="CE61" s="16" t="str">
        <f t="shared" ca="1" si="196"/>
        <v>-</v>
      </c>
      <c r="CF61" s="16">
        <f t="shared" ca="1" si="197"/>
        <v>1</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Sweden</v>
      </c>
    </row>
    <row r="62" spans="1:121" ht="15.9"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29">
        <f t="array" aca="1" ref="AB62" ca="1">Ver_flag_local</f>
        <v>#VALUE!</v>
      </c>
      <c r="AC62" s="50">
        <v>1</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5</v>
      </c>
      <c r="AS62" s="36">
        <f t="shared" ca="1" si="215"/>
        <v>0</v>
      </c>
      <c r="AT62" s="41">
        <f t="shared" ca="1" si="215"/>
        <v>5</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1</v>
      </c>
      <c r="BF62" s="16">
        <f t="shared" ca="1" si="189"/>
        <v>3</v>
      </c>
      <c r="BG62" s="16">
        <f t="shared" ca="1" si="169"/>
        <v>0</v>
      </c>
      <c r="BH62" s="16">
        <f t="shared" ca="1" si="170"/>
        <v>1</v>
      </c>
      <c r="BI62" s="16">
        <f t="shared" ca="1" si="171"/>
        <v>2</v>
      </c>
      <c r="BJ62" s="16">
        <f t="shared" ca="1" si="172"/>
        <v>1</v>
      </c>
      <c r="BK62" s="16">
        <f t="shared" ca="1" si="173"/>
        <v>5</v>
      </c>
      <c r="BL62" s="16">
        <f t="shared" ca="1" si="190"/>
        <v>-4</v>
      </c>
      <c r="BM62" s="16">
        <f t="shared" ca="1" si="191"/>
        <v>12</v>
      </c>
      <c r="BN62" s="16">
        <f t="shared" ca="1" si="192"/>
        <v>12</v>
      </c>
      <c r="BO62" s="16" t="str">
        <f t="shared" si="174"/>
        <v>4E</v>
      </c>
      <c r="BP62" s="16"/>
      <c r="BQ62" s="16"/>
      <c r="BR62" s="16">
        <f t="shared" ca="1" si="175"/>
        <v>1</v>
      </c>
      <c r="BS62" s="16">
        <f t="shared" ca="1" si="193"/>
        <v>10</v>
      </c>
      <c r="BT62" s="16" t="str">
        <f t="shared" ca="1" si="194"/>
        <v>Pos. 10 (3)</v>
      </c>
      <c r="BU62" s="16">
        <f t="shared" ca="1" si="176"/>
        <v>-4</v>
      </c>
      <c r="BV62" s="16">
        <f t="shared" ca="1" si="177"/>
        <v>11</v>
      </c>
      <c r="BW62" s="16" t="str">
        <f t="shared" ca="1" si="178"/>
        <v>Pos. 11 (2)</v>
      </c>
      <c r="BX62" s="16">
        <f t="shared" ca="1" si="179"/>
        <v>1</v>
      </c>
      <c r="BY62" s="16">
        <f t="shared" ca="1" si="180"/>
        <v>12</v>
      </c>
      <c r="BZ62" s="16" t="str">
        <f t="shared" ca="1" si="181"/>
        <v>-</v>
      </c>
      <c r="CA62" s="16" t="str">
        <f t="shared" ca="1" si="182"/>
        <v>-</v>
      </c>
      <c r="CB62" s="16">
        <f t="shared" ca="1" si="195"/>
        <v>12</v>
      </c>
      <c r="CC62" s="16"/>
      <c r="CD62" s="16">
        <f t="shared" ca="1" si="183"/>
        <v>12</v>
      </c>
      <c r="CE62" s="16" t="str">
        <f t="shared" ca="1" si="196"/>
        <v>-</v>
      </c>
      <c r="CF62" s="16">
        <f t="shared" ca="1" si="197"/>
        <v>12</v>
      </c>
      <c r="DJ62" s="16">
        <f t="shared" ca="1" si="184"/>
        <v>5</v>
      </c>
      <c r="DK62" s="16"/>
      <c r="DL62" s="16">
        <f t="shared" ca="1" si="185"/>
        <v>2</v>
      </c>
      <c r="DM62" s="16" t="str">
        <f t="shared" ca="1" si="186"/>
        <v>5.2</v>
      </c>
      <c r="DN62" s="16" t="e" cm="1" vm="33">
        <f t="array" aca="1" ref="DN62" ca="1">OFFSET(Horarios!$P$3,DJ62-1,0,DL62,1)</f>
        <v>#VALUE!</v>
      </c>
      <c r="DO62" s="16"/>
      <c r="DP62" s="16">
        <v>5</v>
      </c>
      <c r="DQ62" s="16" t="str">
        <f t="shared" ca="1" si="198"/>
        <v>Algeria</v>
      </c>
    </row>
    <row r="63" spans="1:121" ht="15.9"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2">
        <f t="array" aca="1" ref="AB63" ca="1">Ver_flag_local</f>
        <v>#VALUE!</v>
      </c>
      <c r="AC63" s="50">
        <v>1</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4</v>
      </c>
      <c r="AN63" s="39">
        <f t="shared" ca="1" si="215"/>
        <v>3</v>
      </c>
      <c r="AO63" s="39">
        <f t="shared" ca="1" si="215"/>
        <v>1</v>
      </c>
      <c r="AP63" s="39">
        <f t="shared" ca="1" si="215"/>
        <v>1</v>
      </c>
      <c r="AQ63" s="39">
        <f t="shared" ca="1" si="215"/>
        <v>1</v>
      </c>
      <c r="AR63" s="39">
        <f t="shared" ca="1" si="215"/>
        <v>1</v>
      </c>
      <c r="AS63" s="39">
        <f t="shared" ca="1" si="215"/>
        <v>1</v>
      </c>
      <c r="AT63" s="43">
        <f t="shared" ca="1" si="215"/>
        <v>0</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3</v>
      </c>
      <c r="BK63" s="16">
        <f t="shared" ca="1" si="173"/>
        <v>4</v>
      </c>
      <c r="BL63" s="16">
        <f t="shared" ca="1" si="190"/>
        <v>-1</v>
      </c>
      <c r="BM63" s="16">
        <f t="shared" ca="1" si="191"/>
        <v>4</v>
      </c>
      <c r="BN63" s="16">
        <f t="shared" ca="1" si="192"/>
        <v>4</v>
      </c>
      <c r="BO63" s="16" t="str">
        <f t="shared" si="174"/>
        <v>4F</v>
      </c>
      <c r="BP63" s="16"/>
      <c r="BQ63" s="16"/>
      <c r="BR63" s="16">
        <f t="shared" ca="1" si="175"/>
        <v>3</v>
      </c>
      <c r="BS63" s="16">
        <f t="shared" ca="1" si="193"/>
        <v>4</v>
      </c>
      <c r="BT63" s="16" t="str">
        <f t="shared" ca="1" si="194"/>
        <v>Pos. 4 (5)</v>
      </c>
      <c r="BU63" s="16">
        <f t="shared" ca="1" si="176"/>
        <v>-1</v>
      </c>
      <c r="BV63" s="16">
        <f t="shared" ca="1" si="177"/>
        <v>4</v>
      </c>
      <c r="BW63" s="16" t="str">
        <f t="shared" ca="1" si="178"/>
        <v>Pos. 4 (3)</v>
      </c>
      <c r="BX63" s="16">
        <f t="shared" ca="1" si="179"/>
        <v>3</v>
      </c>
      <c r="BY63" s="16">
        <f t="shared" ca="1" si="180"/>
        <v>4</v>
      </c>
      <c r="BZ63" s="16" t="str">
        <f t="shared" ca="1" si="181"/>
        <v>-</v>
      </c>
      <c r="CA63" s="16" t="str">
        <f t="shared" ca="1" si="182"/>
        <v>-</v>
      </c>
      <c r="CB63" s="16">
        <f t="shared" ca="1" si="195"/>
        <v>4</v>
      </c>
      <c r="CC63" s="16"/>
      <c r="CD63" s="16">
        <f t="shared" ca="1" si="183"/>
        <v>4</v>
      </c>
      <c r="CE63" s="16" t="str">
        <f t="shared" ca="1" si="196"/>
        <v>-</v>
      </c>
      <c r="CF63" s="16">
        <f t="shared" ca="1" si="197"/>
        <v>4</v>
      </c>
      <c r="DJ63" s="16">
        <f t="shared" ca="1" si="184"/>
        <v>5</v>
      </c>
      <c r="DK63" s="16"/>
      <c r="DL63" s="16">
        <f t="shared" ca="1" si="185"/>
        <v>2</v>
      </c>
      <c r="DM63" s="16" t="str">
        <f t="shared" ca="1" si="186"/>
        <v>5.2</v>
      </c>
      <c r="DN63" s="16" t="e" cm="1" vm="33">
        <f t="array" aca="1" ref="DN63" ca="1">OFFSET(Horarios!$P$3,DJ63-1,0,DL63,1)</f>
        <v>#VALUE!</v>
      </c>
      <c r="DO63" s="16"/>
      <c r="DP63" s="16">
        <v>6</v>
      </c>
      <c r="DQ63" s="16" t="str">
        <f t="shared" ca="1" si="198"/>
        <v>Ghana</v>
      </c>
    </row>
    <row r="64" spans="1:121" ht="15.9" customHeight="1">
      <c r="A64" s="16" t="str">
        <f ca="1">+Equipos!B33</f>
        <v>Uruguay</v>
      </c>
      <c r="B64" s="16"/>
      <c r="C64" s="16"/>
      <c r="D64" s="16" t="str">
        <f t="shared" si="199"/>
        <v>Empate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0">
        <f t="array" aca="1" ref="AB64" ca="1">Ver_flag_local</f>
        <v>#VALUE!</v>
      </c>
      <c r="AC64" s="50">
        <v>1</v>
      </c>
      <c r="AD64" s="51">
        <v>1</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2</v>
      </c>
      <c r="AN64" s="39">
        <f t="shared" ca="1" si="215"/>
        <v>3</v>
      </c>
      <c r="AO64" s="39">
        <f t="shared" ca="1" si="215"/>
        <v>0</v>
      </c>
      <c r="AP64" s="39">
        <f t="shared" ca="1" si="215"/>
        <v>2</v>
      </c>
      <c r="AQ64" s="39">
        <f t="shared" ca="1" si="215"/>
        <v>1</v>
      </c>
      <c r="AR64" s="39">
        <f t="shared" ca="1" si="215"/>
        <v>1</v>
      </c>
      <c r="AS64" s="39">
        <f t="shared" ca="1" si="215"/>
        <v>2</v>
      </c>
      <c r="AT64" s="43">
        <f t="shared" ca="1" si="215"/>
        <v>-1</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4</v>
      </c>
      <c r="BK64" s="16">
        <f t="shared" ca="1" si="173"/>
        <v>3</v>
      </c>
      <c r="BL64" s="16">
        <f t="shared" ca="1" si="190"/>
        <v>1</v>
      </c>
      <c r="BM64" s="16">
        <f t="shared" ca="1" si="191"/>
        <v>2</v>
      </c>
      <c r="BN64" s="16">
        <f t="shared" ca="1" si="192"/>
        <v>2</v>
      </c>
      <c r="BO64" s="16" t="str">
        <f t="shared" si="174"/>
        <v>4G</v>
      </c>
      <c r="BP64" s="16"/>
      <c r="BQ64" s="16"/>
      <c r="BR64" s="16">
        <f t="shared" ca="1" si="175"/>
        <v>4</v>
      </c>
      <c r="BS64" s="16">
        <f t="shared" ca="1" si="193"/>
        <v>2</v>
      </c>
      <c r="BT64" s="16" t="str">
        <f t="shared" ca="1" si="194"/>
        <v>Pos. 2 (2)</v>
      </c>
      <c r="BU64" s="16">
        <f t="shared" ca="1" si="176"/>
        <v>1</v>
      </c>
      <c r="BV64" s="16">
        <f t="shared" ca="1" si="177"/>
        <v>2</v>
      </c>
      <c r="BW64" s="16" t="str">
        <f t="shared" ca="1" si="178"/>
        <v>-</v>
      </c>
      <c r="BX64" s="16" t="str">
        <f t="shared" ca="1" si="179"/>
        <v>-</v>
      </c>
      <c r="BY64" s="16">
        <f t="shared" ca="1" si="180"/>
        <v>2</v>
      </c>
      <c r="BZ64" s="16" t="str">
        <f t="shared" ca="1" si="181"/>
        <v>-</v>
      </c>
      <c r="CA64" s="16" t="str">
        <f t="shared" ca="1" si="182"/>
        <v>-</v>
      </c>
      <c r="CB64" s="16">
        <f t="shared" ca="1" si="195"/>
        <v>2</v>
      </c>
      <c r="CC64" s="16"/>
      <c r="CD64" s="16">
        <f t="shared" ca="1" si="183"/>
        <v>2</v>
      </c>
      <c r="CE64" s="16" t="str">
        <f t="shared" ca="1" si="196"/>
        <v>-</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Canada</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2">
        <f t="array" aca="1" ref="AB65" ca="1">Ver_flag_local</f>
        <v>#VALUE!</v>
      </c>
      <c r="AC65" s="53">
        <v>0</v>
      </c>
      <c r="AD65" s="54">
        <v>1</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5</v>
      </c>
      <c r="AT65" s="48">
        <f t="shared" ca="1" si="215"/>
        <v>-4</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2</v>
      </c>
      <c r="BF65" s="16">
        <f t="shared" ca="1" si="189"/>
        <v>3</v>
      </c>
      <c r="BG65" s="16">
        <f t="shared" ca="1" si="169"/>
        <v>0</v>
      </c>
      <c r="BH65" s="16">
        <f t="shared" ca="1" si="170"/>
        <v>2</v>
      </c>
      <c r="BI65" s="16">
        <f t="shared" ca="1" si="171"/>
        <v>1</v>
      </c>
      <c r="BJ65" s="16">
        <f t="shared" ca="1" si="172"/>
        <v>1</v>
      </c>
      <c r="BK65" s="16">
        <f t="shared" ca="1" si="173"/>
        <v>2</v>
      </c>
      <c r="BL65" s="16">
        <f t="shared" ca="1" si="190"/>
        <v>-1</v>
      </c>
      <c r="BM65" s="16">
        <f t="shared" ca="1" si="191"/>
        <v>9</v>
      </c>
      <c r="BN65" s="16">
        <f t="shared" ca="1" si="192"/>
        <v>9</v>
      </c>
      <c r="BO65" s="16" t="str">
        <f t="shared" si="174"/>
        <v>4H</v>
      </c>
      <c r="BP65" s="16"/>
      <c r="BQ65" s="16"/>
      <c r="BR65" s="16">
        <f t="shared" ca="1" si="175"/>
        <v>2</v>
      </c>
      <c r="BS65" s="16">
        <f t="shared" ca="1" si="193"/>
        <v>9</v>
      </c>
      <c r="BT65" s="16" t="str">
        <f t="shared" ca="1" si="194"/>
        <v>-</v>
      </c>
      <c r="BU65" s="16" t="str">
        <f t="shared" ca="1" si="176"/>
        <v>-</v>
      </c>
      <c r="BV65" s="16">
        <f t="shared" ca="1" si="177"/>
        <v>9</v>
      </c>
      <c r="BW65" s="16" t="str">
        <f t="shared" ca="1" si="178"/>
        <v>-</v>
      </c>
      <c r="BX65" s="16" t="str">
        <f t="shared" ca="1" si="179"/>
        <v>-</v>
      </c>
      <c r="BY65" s="16">
        <f t="shared" ca="1" si="180"/>
        <v>9</v>
      </c>
      <c r="BZ65" s="16" t="str">
        <f t="shared" ca="1" si="181"/>
        <v>-</v>
      </c>
      <c r="CA65" s="16" t="str">
        <f t="shared" ca="1" si="182"/>
        <v>-</v>
      </c>
      <c r="CB65" s="16">
        <f t="shared" ca="1" si="195"/>
        <v>9</v>
      </c>
      <c r="CC65" s="16"/>
      <c r="CD65" s="16">
        <f t="shared" ca="1" si="183"/>
        <v>9</v>
      </c>
      <c r="CE65" s="16" t="str">
        <f t="shared" ca="1" si="196"/>
        <v>-</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Scotland</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1</v>
      </c>
      <c r="BF66" s="16">
        <f t="shared" ca="1" si="189"/>
        <v>3</v>
      </c>
      <c r="BG66" s="16">
        <f t="shared" ca="1" si="169"/>
        <v>0</v>
      </c>
      <c r="BH66" s="16">
        <f t="shared" ca="1" si="170"/>
        <v>1</v>
      </c>
      <c r="BI66" s="16">
        <f t="shared" ca="1" si="171"/>
        <v>2</v>
      </c>
      <c r="BJ66" s="16">
        <f t="shared" ca="1" si="172"/>
        <v>2</v>
      </c>
      <c r="BK66" s="16">
        <f t="shared" ca="1" si="173"/>
        <v>5</v>
      </c>
      <c r="BL66" s="16">
        <f t="shared" ca="1" si="190"/>
        <v>-3</v>
      </c>
      <c r="BM66" s="16">
        <f t="shared" ca="1" si="191"/>
        <v>10</v>
      </c>
      <c r="BN66" s="16">
        <f t="shared" ca="1" si="192"/>
        <v>10</v>
      </c>
      <c r="BO66" s="16" t="str">
        <f t="shared" si="174"/>
        <v>4I</v>
      </c>
      <c r="BP66" s="16"/>
      <c r="BQ66" s="16"/>
      <c r="BR66" s="16">
        <f t="shared" ca="1" si="175"/>
        <v>1</v>
      </c>
      <c r="BS66" s="16">
        <f t="shared" ca="1" si="193"/>
        <v>10</v>
      </c>
      <c r="BT66" s="16" t="str">
        <f t="shared" ca="1" si="194"/>
        <v>Pos. 10 (3)</v>
      </c>
      <c r="BU66" s="16">
        <f t="shared" ca="1" si="176"/>
        <v>-3</v>
      </c>
      <c r="BV66" s="16">
        <f t="shared" ca="1" si="177"/>
        <v>10</v>
      </c>
      <c r="BW66" s="16" t="str">
        <f t="shared" ca="1" si="178"/>
        <v>-</v>
      </c>
      <c r="BX66" s="16" t="str">
        <f t="shared" ca="1" si="179"/>
        <v>-</v>
      </c>
      <c r="BY66" s="16">
        <f t="shared" ca="1" si="180"/>
        <v>10</v>
      </c>
      <c r="BZ66" s="16" t="str">
        <f t="shared" ca="1" si="181"/>
        <v>-</v>
      </c>
      <c r="CA66" s="16" t="str">
        <f t="shared" ca="1" si="182"/>
        <v>-</v>
      </c>
      <c r="CB66" s="16">
        <f t="shared" ca="1" si="195"/>
        <v>10</v>
      </c>
      <c r="CC66" s="16"/>
      <c r="CD66" s="16">
        <f t="shared" ca="1" si="183"/>
        <v>10</v>
      </c>
      <c r="CE66" s="16" t="str">
        <f t="shared" ca="1" si="196"/>
        <v>-</v>
      </c>
      <c r="CF66" s="16">
        <f t="shared" ca="1" si="197"/>
        <v>10</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Saudi Arabia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2</v>
      </c>
      <c r="BK67" s="16">
        <f t="shared" ca="1" si="173"/>
        <v>3</v>
      </c>
      <c r="BL67" s="16">
        <f t="shared" ca="1" si="190"/>
        <v>-1</v>
      </c>
      <c r="BM67" s="16">
        <f t="shared" ca="1" si="191"/>
        <v>5</v>
      </c>
      <c r="BN67" s="16">
        <f t="shared" ca="1" si="192"/>
        <v>5</v>
      </c>
      <c r="BO67" s="16" t="str">
        <f t="shared" si="174"/>
        <v>4J</v>
      </c>
      <c r="BP67" s="16"/>
      <c r="BQ67" s="16"/>
      <c r="BR67" s="16">
        <f t="shared" ca="1" si="175"/>
        <v>3</v>
      </c>
      <c r="BS67" s="16">
        <f t="shared" ca="1" si="193"/>
        <v>4</v>
      </c>
      <c r="BT67" s="16" t="str">
        <f t="shared" ca="1" si="194"/>
        <v>Pos. 4 (5)</v>
      </c>
      <c r="BU67" s="16">
        <f t="shared" ca="1" si="176"/>
        <v>-1</v>
      </c>
      <c r="BV67" s="16">
        <f t="shared" ca="1" si="177"/>
        <v>4</v>
      </c>
      <c r="BW67" s="16" t="str">
        <f t="shared" ca="1" si="178"/>
        <v>Pos. 4 (3)</v>
      </c>
      <c r="BX67" s="16">
        <f t="shared" ca="1" si="179"/>
        <v>2</v>
      </c>
      <c r="BY67" s="16">
        <f t="shared" ca="1" si="180"/>
        <v>5</v>
      </c>
      <c r="BZ67" s="16" t="str">
        <f t="shared" ca="1" si="181"/>
        <v>Pos. 5 (2)</v>
      </c>
      <c r="CA67" s="16">
        <f t="shared" ca="1" si="182"/>
        <v>11</v>
      </c>
      <c r="CB67" s="16">
        <f t="shared" ca="1" si="195"/>
        <v>5</v>
      </c>
      <c r="CC67" s="16"/>
      <c r="CD67" s="16">
        <f t="shared" ca="1" si="183"/>
        <v>5.0049999999999999</v>
      </c>
      <c r="CE67" s="16">
        <f t="shared" ca="1" si="196"/>
        <v>4</v>
      </c>
      <c r="CF67" s="16">
        <f t="shared" ca="1" si="197"/>
        <v>5</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Iraq</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P.3 (2)</v>
      </c>
      <c r="G68" s="16"/>
      <c r="H68" s="16" t="str">
        <f t="shared" ref="H68:H73" ca="1" si="220">IF(D68="Pendiente","-",INDEX($BZ$6:$BZ$53,MATCH($AA68,$BD$6:$BD$53,0)))</f>
        <v>-</v>
      </c>
      <c r="I68" s="16" t="str">
        <f t="shared" ref="I68:I73" ca="1" si="221">IF(D68="Pendiente","-",INDEX($BZ$6:$BZ$53,MATCH($AF68,$BD$6:$BD$53,0)))</f>
        <v>P.3 (2)</v>
      </c>
      <c r="J68" s="16"/>
      <c r="K68" s="16" t="str">
        <f t="shared" ref="K68:K73" ca="1" si="222">IF(D68="Pendiente","-",INDEX($CE$6:$CE$53,MATCH($AA68,$BD$6:$BD$53,0)))</f>
        <v>-</v>
      </c>
      <c r="L68" s="16" t="str">
        <f t="shared" ref="L68:L73" ca="1" si="223">IF(D68="Pendiente","-",INDEX($CE$6:$CE$53,MATCH($AF68,$BD$6:$BD$53,0)))</f>
        <v>P.3 (2)</v>
      </c>
      <c r="M68" s="16"/>
      <c r="N68" s="16" t="str">
        <f t="shared" ref="N68:N73" ca="1" si="224">IF(D68="Pendiente","-",INDEX($CH$6:$CH$53,MATCH($AA68,$BD$6:$BD$53,0)))</f>
        <v>-</v>
      </c>
      <c r="O68" s="16" t="str">
        <f t="shared" ref="O68:O73" ca="1" si="225">IF(D68="Pendiente","-",INDEX($CH$6:$CH$53,MATCH($AF68,$BD$6:$BD$53,0)))</f>
        <v>P.3 (2)</v>
      </c>
      <c r="P68" s="16"/>
      <c r="Q68" s="16" t="str">
        <f t="shared" ref="Q68:Q73" ca="1" si="226">IF(D68="Pendiente","-",INDEX($CN$6:$CN$53,MATCH($AA68,$BD$6:$BD$53,0)))</f>
        <v>-</v>
      </c>
      <c r="R68" s="16" t="str">
        <f t="shared" ref="R68:R73" ca="1" si="227">IF(D68="Pendiente","-",INDEX($CN$6:$CN$53,MATCH($AF68,$BD$6:$BD$53,0)))</f>
        <v>P.3 (2)</v>
      </c>
      <c r="S68" s="16"/>
      <c r="T68" s="16" t="str">
        <f t="shared" ref="T68:T73" ca="1" si="228">IF(D68="Pendiente","-",INDEX($CS$6:$CS$53,MATCH($AA68,$BD$6:$BD$53,0)))</f>
        <v>-</v>
      </c>
      <c r="U68" s="16" t="str">
        <f t="shared" ref="U68:U73" ca="1" si="229">IF(D68="Pendiente","-",INDEX($CS$6:$CS$53,MATCH($AF68,$BD$6:$BD$53,0)))</f>
        <v>P.3 (2)</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1</v>
      </c>
      <c r="BF68" s="16">
        <f t="shared" ca="1" si="189"/>
        <v>3</v>
      </c>
      <c r="BG68" s="16">
        <f t="shared" ca="1" si="169"/>
        <v>0</v>
      </c>
      <c r="BH68" s="16">
        <f t="shared" ca="1" si="170"/>
        <v>1</v>
      </c>
      <c r="BI68" s="16">
        <f t="shared" ca="1" si="171"/>
        <v>2</v>
      </c>
      <c r="BJ68" s="16">
        <f t="shared" ca="1" si="172"/>
        <v>2</v>
      </c>
      <c r="BK68" s="16">
        <f t="shared" ca="1" si="173"/>
        <v>6</v>
      </c>
      <c r="BL68" s="16">
        <f t="shared" ca="1" si="190"/>
        <v>-4</v>
      </c>
      <c r="BM68" s="16">
        <f t="shared" ca="1" si="191"/>
        <v>11</v>
      </c>
      <c r="BN68" s="16">
        <f t="shared" ca="1" si="192"/>
        <v>11</v>
      </c>
      <c r="BO68" s="16" t="str">
        <f t="shared" si="174"/>
        <v>4K</v>
      </c>
      <c r="BP68" s="16"/>
      <c r="BQ68" s="16"/>
      <c r="BR68" s="16">
        <f t="shared" ca="1" si="175"/>
        <v>1</v>
      </c>
      <c r="BS68" s="16">
        <f t="shared" ca="1" si="193"/>
        <v>10</v>
      </c>
      <c r="BT68" s="16" t="str">
        <f t="shared" ca="1" si="194"/>
        <v>Pos. 10 (3)</v>
      </c>
      <c r="BU68" s="16">
        <f t="shared" ca="1" si="176"/>
        <v>-4</v>
      </c>
      <c r="BV68" s="16">
        <f t="shared" ca="1" si="177"/>
        <v>11</v>
      </c>
      <c r="BW68" s="16" t="str">
        <f t="shared" ca="1" si="178"/>
        <v>Pos. 11 (2)</v>
      </c>
      <c r="BX68" s="16">
        <f t="shared" ca="1" si="179"/>
        <v>2</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Uzbekistan</v>
      </c>
    </row>
    <row r="69" spans="1:121" ht="15.9" customHeight="1">
      <c r="A69" s="16" t="str">
        <f ca="1">+Equipos!B34</f>
        <v>France</v>
      </c>
      <c r="B69" s="16"/>
      <c r="C69" s="16"/>
      <c r="D69" s="16" t="str">
        <f t="shared" si="217"/>
        <v>Visitante</v>
      </c>
      <c r="E69" s="16" t="str">
        <f t="shared" ca="1" si="218"/>
        <v>P.3 (2)</v>
      </c>
      <c r="F69" s="16" t="str">
        <f t="shared" ca="1" si="219"/>
        <v>-</v>
      </c>
      <c r="G69" s="16"/>
      <c r="H69" s="16" t="str">
        <f t="shared" ca="1" si="220"/>
        <v>P.3 (2)</v>
      </c>
      <c r="I69" s="16" t="str">
        <f t="shared" ca="1" si="221"/>
        <v>-</v>
      </c>
      <c r="J69" s="16"/>
      <c r="K69" s="16" t="str">
        <f t="shared" ca="1" si="222"/>
        <v>P.3 (2)</v>
      </c>
      <c r="L69" s="16" t="str">
        <f t="shared" ca="1" si="223"/>
        <v>-</v>
      </c>
      <c r="M69" s="16"/>
      <c r="N69" s="16" t="str">
        <f t="shared" ca="1" si="224"/>
        <v>P.3 (2)</v>
      </c>
      <c r="O69" s="16" t="str">
        <f t="shared" ca="1" si="225"/>
        <v>-</v>
      </c>
      <c r="P69" s="16"/>
      <c r="Q69" s="16" t="str">
        <f t="shared" ca="1" si="226"/>
        <v>P.3 (2)</v>
      </c>
      <c r="R69" s="16" t="str">
        <f t="shared" ca="1" si="227"/>
        <v>-</v>
      </c>
      <c r="S69" s="16"/>
      <c r="T69" s="16" t="str">
        <f t="shared" ca="1" si="228"/>
        <v>P.3 (2)</v>
      </c>
      <c r="U69" s="16" t="str">
        <f t="shared" ca="1" si="229"/>
        <v>-</v>
      </c>
      <c r="V69" s="17"/>
      <c r="W69" s="663"/>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3</v>
      </c>
      <c r="BL69" s="16">
        <f t="shared" ca="1" si="190"/>
        <v>-1</v>
      </c>
      <c r="BM69" s="16">
        <f t="shared" ca="1" si="191"/>
        <v>6</v>
      </c>
      <c r="BN69" s="16">
        <f t="shared" ca="1" si="192"/>
        <v>6</v>
      </c>
      <c r="BO69" s="16" t="str">
        <f t="shared" si="174"/>
        <v>4L</v>
      </c>
      <c r="BP69" s="16"/>
      <c r="BQ69" s="16"/>
      <c r="BR69" s="16">
        <f t="shared" ca="1" si="175"/>
        <v>3</v>
      </c>
      <c r="BS69" s="16">
        <f t="shared" ca="1" si="193"/>
        <v>4</v>
      </c>
      <c r="BT69" s="16" t="str">
        <f t="shared" ca="1" si="194"/>
        <v>Pos. 4 (5)</v>
      </c>
      <c r="BU69" s="16">
        <f t="shared" ca="1" si="176"/>
        <v>-1</v>
      </c>
      <c r="BV69" s="16">
        <f t="shared" ca="1" si="177"/>
        <v>4</v>
      </c>
      <c r="BW69" s="16" t="str">
        <f t="shared" ca="1" si="178"/>
        <v>Pos. 4 (3)</v>
      </c>
      <c r="BX69" s="16">
        <f t="shared" ca="1" si="179"/>
        <v>2</v>
      </c>
      <c r="BY69" s="16">
        <f t="shared" ca="1" si="180"/>
        <v>5</v>
      </c>
      <c r="BZ69" s="16" t="str">
        <f t="shared" ca="1" si="181"/>
        <v>Pos. 5 (2)</v>
      </c>
      <c r="CA69" s="16">
        <f t="shared" ca="1" si="182"/>
        <v>6</v>
      </c>
      <c r="CB69" s="16">
        <f ca="1">BY69+COUNTIFS(BZ$58:BZ$69,BZ69,CA$58:CA$69,"&gt;"&amp;CA69)</f>
        <v>6</v>
      </c>
      <c r="CC69" s="16"/>
      <c r="CD69" s="16">
        <f t="shared" ca="1" si="183"/>
        <v>6.0060000000000002</v>
      </c>
      <c r="CE69" s="16">
        <f t="shared" ca="1" si="196"/>
        <v>5</v>
      </c>
      <c r="CF69" s="16">
        <f t="shared" ca="1" si="197"/>
        <v>6</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Ecuador</v>
      </c>
    </row>
    <row r="70" spans="1:121" ht="15.9" customHeight="1">
      <c r="A70" s="16" t="str">
        <f ca="1">+Equipos!B35</f>
        <v>Senegal</v>
      </c>
      <c r="B70" s="16"/>
      <c r="C70" s="16"/>
      <c r="D70" s="16" t="str">
        <f t="shared" si="217"/>
        <v>Local</v>
      </c>
      <c r="E70" s="16" t="str">
        <f t="shared" ca="1" si="218"/>
        <v>-</v>
      </c>
      <c r="F70" s="16" t="str">
        <f t="shared" ca="1" si="219"/>
        <v>P.3 (2)</v>
      </c>
      <c r="G70" s="16"/>
      <c r="H70" s="16" t="str">
        <f t="shared" ca="1" si="220"/>
        <v>-</v>
      </c>
      <c r="I70" s="16" t="str">
        <f t="shared" ca="1" si="221"/>
        <v>P.3 (2)</v>
      </c>
      <c r="J70" s="16"/>
      <c r="K70" s="16" t="str">
        <f t="shared" ca="1" si="222"/>
        <v>-</v>
      </c>
      <c r="L70" s="16" t="str">
        <f t="shared" ca="1" si="223"/>
        <v>P.3 (2)</v>
      </c>
      <c r="M70" s="16"/>
      <c r="N70" s="16" t="str">
        <f t="shared" ca="1" si="224"/>
        <v>-</v>
      </c>
      <c r="O70" s="16" t="str">
        <f t="shared" ca="1" si="225"/>
        <v>P.3 (2)</v>
      </c>
      <c r="P70" s="16"/>
      <c r="Q70" s="16" t="str">
        <f t="shared" ca="1" si="226"/>
        <v>-</v>
      </c>
      <c r="R70" s="16" t="str">
        <f t="shared" ca="1" si="227"/>
        <v>P.3 (2)</v>
      </c>
      <c r="S70" s="16"/>
      <c r="T70" s="16" t="str">
        <f t="shared" ca="1" si="228"/>
        <v>-</v>
      </c>
      <c r="U70" s="16" t="str">
        <f t="shared" ca="1" si="229"/>
        <v>P.3 (2)</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1</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5</v>
      </c>
      <c r="AS70" s="36">
        <f t="shared" ca="1" si="233"/>
        <v>1</v>
      </c>
      <c r="AT70" s="41">
        <f t="shared" ca="1" si="233"/>
        <v>4</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Local</v>
      </c>
      <c r="E71" s="16" t="str">
        <f t="shared" ca="1" si="218"/>
        <v>-</v>
      </c>
      <c r="F71" s="16" t="str">
        <f t="shared" ca="1" si="219"/>
        <v>P.3 (2)</v>
      </c>
      <c r="G71" s="16"/>
      <c r="H71" s="16" t="str">
        <f t="shared" ca="1" si="220"/>
        <v>-</v>
      </c>
      <c r="I71" s="16" t="str">
        <f t="shared" ca="1" si="221"/>
        <v>P.3 (2)</v>
      </c>
      <c r="J71" s="16"/>
      <c r="K71" s="16" t="str">
        <f t="shared" ca="1" si="222"/>
        <v>-</v>
      </c>
      <c r="L71" s="16" t="str">
        <f t="shared" ca="1" si="223"/>
        <v>P.3 (2)</v>
      </c>
      <c r="M71" s="16"/>
      <c r="N71" s="16" t="str">
        <f t="shared" ca="1" si="224"/>
        <v>-</v>
      </c>
      <c r="O71" s="16" t="str">
        <f t="shared" ca="1" si="225"/>
        <v>P.3 (2)</v>
      </c>
      <c r="P71" s="16"/>
      <c r="Q71" s="16" t="str">
        <f t="shared" ca="1" si="226"/>
        <v>-</v>
      </c>
      <c r="R71" s="16" t="str">
        <f t="shared" ca="1" si="227"/>
        <v>P.3 (2)</v>
      </c>
      <c r="S71" s="16"/>
      <c r="T71" s="16" t="str">
        <f t="shared" ca="1" si="228"/>
        <v>-</v>
      </c>
      <c r="U71" s="16" t="str">
        <f t="shared" ca="1" si="229"/>
        <v>P.3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2</v>
      </c>
      <c r="AD71" s="51">
        <v>0</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5</v>
      </c>
      <c r="AS71" s="39">
        <f t="shared" ca="1" si="233"/>
        <v>2</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Iraq</v>
      </c>
      <c r="AM72" s="38">
        <f t="shared" ca="1" si="233"/>
        <v>1</v>
      </c>
      <c r="AN72" s="39">
        <f t="shared" ca="1" si="233"/>
        <v>3</v>
      </c>
      <c r="AO72" s="39">
        <f t="shared" ca="1" si="233"/>
        <v>0</v>
      </c>
      <c r="AP72" s="39">
        <f t="shared" ca="1" si="233"/>
        <v>1</v>
      </c>
      <c r="AQ72" s="39">
        <f t="shared" ca="1" si="233"/>
        <v>2</v>
      </c>
      <c r="AR72" s="39">
        <f t="shared" ca="1" si="233"/>
        <v>2</v>
      </c>
      <c r="AS72" s="39">
        <f t="shared" ca="1" si="233"/>
        <v>5</v>
      </c>
      <c r="AT72" s="43">
        <f t="shared" ca="1" si="233"/>
        <v>-3</v>
      </c>
      <c r="AU72" s="330">
        <f ca="1">INDEX($DL$6:$DL$53,MATCH(AI72,$DP$6:$DP$53,0))</f>
        <v>1</v>
      </c>
      <c r="AV72" s="182" t="str">
        <f ca="1">INDEX($BD$6:$BD$53,MATCH(AI72,$BM$6:$BM$53,0))</f>
        <v>Iraq</v>
      </c>
      <c r="AW72" s="210"/>
      <c r="AX72" s="171"/>
      <c r="AY72" s="201" t="str">
        <f ca="1">+A71</f>
        <v>Iraq</v>
      </c>
      <c r="AZ72" s="202"/>
      <c r="BA72" s="176"/>
      <c r="DN72" s="16"/>
    </row>
    <row r="73" spans="1:121" ht="15.9" customHeight="1" thickBot="1">
      <c r="A73" s="16"/>
      <c r="B73" s="16"/>
      <c r="C73" s="16"/>
      <c r="D73" s="16" t="str">
        <f t="shared" si="217"/>
        <v>Empate</v>
      </c>
      <c r="E73" s="16" t="str">
        <f t="shared" ca="1" si="218"/>
        <v>P.3 (2)</v>
      </c>
      <c r="F73" s="16" t="str">
        <f t="shared" ca="1" si="219"/>
        <v>P.3 (2)</v>
      </c>
      <c r="G73" s="16"/>
      <c r="H73" s="16" t="str">
        <f t="shared" ca="1" si="220"/>
        <v>P.3 (2)</v>
      </c>
      <c r="I73" s="16" t="str">
        <f t="shared" ca="1" si="221"/>
        <v>P.3 (2)</v>
      </c>
      <c r="J73" s="16"/>
      <c r="K73" s="16" t="str">
        <f t="shared" ca="1" si="222"/>
        <v>P.3 (2)</v>
      </c>
      <c r="L73" s="16" t="str">
        <f t="shared" ca="1" si="223"/>
        <v>P.3 (2)</v>
      </c>
      <c r="M73" s="16"/>
      <c r="N73" s="16" t="str">
        <f t="shared" ca="1" si="224"/>
        <v>P.3 (2)</v>
      </c>
      <c r="O73" s="16" t="str">
        <f t="shared" ca="1" si="225"/>
        <v>P.3 (2)</v>
      </c>
      <c r="P73" s="16"/>
      <c r="Q73" s="16" t="str">
        <f t="shared" ca="1" si="226"/>
        <v>P.3 (2)</v>
      </c>
      <c r="R73" s="16" t="str">
        <f t="shared" ca="1" si="227"/>
        <v>P.3 (2)</v>
      </c>
      <c r="S73" s="16"/>
      <c r="T73" s="16" t="str">
        <f t="shared" ca="1" si="228"/>
        <v>P.3 (2)</v>
      </c>
      <c r="U73" s="16" t="str">
        <f t="shared" ca="1" si="229"/>
        <v>P.3 (2)</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2</v>
      </c>
      <c r="AE73" s="596" t="e" cm="1" vm="36">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Senegal</v>
      </c>
      <c r="AM73" s="46">
        <f t="shared" ca="1" si="233"/>
        <v>1</v>
      </c>
      <c r="AN73" s="47">
        <f t="shared" ca="1" si="233"/>
        <v>3</v>
      </c>
      <c r="AO73" s="47">
        <f t="shared" ca="1" si="233"/>
        <v>0</v>
      </c>
      <c r="AP73" s="47">
        <f t="shared" ca="1" si="233"/>
        <v>1</v>
      </c>
      <c r="AQ73" s="47">
        <f t="shared" ca="1" si="233"/>
        <v>2</v>
      </c>
      <c r="AR73" s="47">
        <f t="shared" ca="1" si="233"/>
        <v>2</v>
      </c>
      <c r="AS73" s="47">
        <f t="shared" ca="1" si="233"/>
        <v>6</v>
      </c>
      <c r="AT73" s="48">
        <f t="shared" ca="1" si="233"/>
        <v>-4</v>
      </c>
      <c r="AU73" s="330">
        <f ca="1">INDEX($DL$6:$DL$53,MATCH(AI73,$DP$6:$DP$53,0))</f>
        <v>1</v>
      </c>
      <c r="AV73" s="182" t="str">
        <f ca="1">INDEX($BD$6:$BD$53,MATCH(AI73,$BM$6:$BM$53,0))</f>
        <v>Senegal</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3</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2</v>
      </c>
      <c r="AT79" s="43">
        <f t="shared" ca="1" si="251"/>
        <v>3</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0</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2</v>
      </c>
      <c r="AS80" s="39">
        <f t="shared" ca="1" si="251"/>
        <v>3</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8</v>
      </c>
      <c r="AT81" s="48">
        <f t="shared" ca="1" si="251"/>
        <v>-8</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1</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2</v>
      </c>
      <c r="AS88" s="39">
        <f t="shared" ca="1" si="269"/>
        <v>6</v>
      </c>
      <c r="AT88" s="43">
        <f t="shared" ca="1" si="269"/>
        <v>-4</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1</v>
      </c>
      <c r="AS89" s="47">
        <f t="shared" ca="1" si="269"/>
        <v>5</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1</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3</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1</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8</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South Korea</v>
      </c>
      <c r="AB101" s="89"/>
      <c r="AC101" s="51">
        <v>2</v>
      </c>
      <c r="AD101" s="51">
        <v>1</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ABCDFGJL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3</v>
      </c>
      <c r="AD102" s="92">
        <v>2</v>
      </c>
      <c r="AE102" s="89"/>
      <c r="AF102" s="91" t="str">
        <f t="shared" ca="1" si="293"/>
        <v>Japan</v>
      </c>
      <c r="AG102" s="327">
        <f t="shared" ca="1" si="294"/>
        <v>1</v>
      </c>
      <c r="AH102" s="195">
        <v>76</v>
      </c>
      <c r="AI102" s="182">
        <v>1</v>
      </c>
      <c r="AJ102" s="80">
        <v>1</v>
      </c>
      <c r="AK102" s="605" t="e" cm="1" vm="14">
        <f t="array" aca="1" ref="AK102" ca="1">Ver_flag_visit</f>
        <v>#VALUE!</v>
      </c>
      <c r="AL102" s="81" t="str">
        <f t="shared" ref="AL102:AL113" ca="1" si="297">+IF($H$113&gt;=48,INDEX($BD$58:$BD$69,MATCH(AI102,$BN$58:$BN$69,0)),BB58)</f>
        <v>Paraguay</v>
      </c>
      <c r="AM102" s="588">
        <f ca="1">+IF($H$113&gt;=48,INDEX($BE$58:$BN$69,MATCH($AL102,$BD$58:$BD$69,0),MATCH(AM$5,$BE$57:$BN$57,0)),$BB58)</f>
        <v>5</v>
      </c>
      <c r="AN102" s="82">
        <f ca="1">+IF($H$113&gt;=48,INDEX($BE$58:$BN$69,MATCH($AL102,$BD$58:$BD$69,0),MATCH(AN$5,$BE$57:$BN$57,0)),$BB58)</f>
        <v>3</v>
      </c>
      <c r="AO102" s="82">
        <f t="shared" ref="AO102:AT102" ca="1" si="298">+IF($H$113&gt;=48,INDEX($BE$58:$BN$69,MATCH($AL102,$BD$58:$BD$69,0),MATCH(AO$5,$BE$57:$BN$57,0)),$BB58)</f>
        <v>1</v>
      </c>
      <c r="AP102" s="82">
        <f t="shared" ca="1" si="298"/>
        <v>2</v>
      </c>
      <c r="AQ102" s="83">
        <f t="shared" ca="1" si="298"/>
        <v>0</v>
      </c>
      <c r="AR102" s="83">
        <f t="shared" ca="1" si="298"/>
        <v>2</v>
      </c>
      <c r="AS102" s="83">
        <f t="shared" ca="1" si="298"/>
        <v>1</v>
      </c>
      <c r="AT102" s="84">
        <f t="shared" ca="1" si="298"/>
        <v>1</v>
      </c>
      <c r="AU102" s="330">
        <f t="shared" ref="AU102:AU113" ca="1" si="299">IF($H$113=144,INDEX($DL$58:$DL$69,MATCH(AI102,$DP$58:$DP$69,0)),"")</f>
        <v>1</v>
      </c>
      <c r="AV102" s="182" t="str">
        <f t="shared" ref="AV102:AV113" ca="1" si="300">INDEX($BD$58:$BD$69,MATCH(AI102,$BM$58:$BM$69,0))</f>
        <v>Paraguay</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Paraguay</v>
      </c>
      <c r="AG103" s="327">
        <f t="shared" ca="1" si="294"/>
        <v>1</v>
      </c>
      <c r="AH103" s="195">
        <v>74</v>
      </c>
      <c r="AI103" s="182">
        <v>2</v>
      </c>
      <c r="AJ103" s="42">
        <v>2</v>
      </c>
      <c r="AK103" s="602" t="e" cm="1" vm="26">
        <f t="array" aca="1" ref="AK103" ca="1">Ver_flag_visit</f>
        <v>#VALUE!</v>
      </c>
      <c r="AL103" s="85" t="str">
        <f t="shared" ca="1" si="297"/>
        <v>Egypt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1</v>
      </c>
      <c r="AV103" s="182" t="str">
        <f t="shared" ca="1" si="300"/>
        <v>Egypt</v>
      </c>
      <c r="AW103" s="215"/>
      <c r="AX103" s="170"/>
      <c r="AY103" s="276"/>
      <c r="AZ103" s="279" t="str">
        <f t="shared" ref="AZ103:AZ110" ca="1" si="303">+IF(OR($H$113&gt;=48,$AJ$99=144),BF117&amp;" - "&amp;BG117,"")</f>
        <v>1A - 3C</v>
      </c>
      <c r="BA103" s="176"/>
      <c r="BF103" t="str">
        <f t="shared" ref="BF103:BF110" ca="1" si="304">IFERROR(INDEX($BC$6:$BC$53,MATCH(AL102,$BD$6:$BD$53,0)),"")</f>
        <v>D</v>
      </c>
      <c r="BG103">
        <f t="shared" ref="BG103:BG110" ca="1" si="305">COUNTIF($BF$103:$BF$110,"&lt;="&amp;BF103)</f>
        <v>4</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4">
        <f t="array" aca="1" ref="AK104" ca="1">Ver_flag_visit</f>
        <v>#VALUE!</v>
      </c>
      <c r="AL104" s="85" t="str">
        <f t="shared" ca="1" si="297"/>
        <v>Czech Republic</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2</v>
      </c>
      <c r="AS104" s="86">
        <f t="shared" ca="1" si="307"/>
        <v>3</v>
      </c>
      <c r="AT104" s="87">
        <f t="shared" ca="1" si="307"/>
        <v>-1</v>
      </c>
      <c r="AU104" s="330">
        <f t="shared" ca="1" si="299"/>
        <v>1</v>
      </c>
      <c r="AV104" s="182" t="str">
        <f t="shared" ca="1" si="300"/>
        <v>Czech Republic</v>
      </c>
      <c r="AW104" s="215"/>
      <c r="AX104" s="170"/>
      <c r="AY104" s="276"/>
      <c r="AZ104" s="279" t="str">
        <f t="shared" ca="1" si="303"/>
        <v>1B - 3G</v>
      </c>
      <c r="BA104" s="176"/>
      <c r="BF104" t="str">
        <f t="shared" ca="1" si="304"/>
        <v>G</v>
      </c>
      <c r="BG104">
        <f t="shared" ca="1" si="305"/>
        <v>6</v>
      </c>
      <c r="BI104">
        <v>2</v>
      </c>
      <c r="BJ104" t="str">
        <f t="shared" ca="1" si="306"/>
        <v>B</v>
      </c>
    </row>
    <row r="105" spans="1:62" ht="15.9"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Ivory Coast</v>
      </c>
      <c r="AB105" s="89"/>
      <c r="AC105" s="92">
        <v>1</v>
      </c>
      <c r="AD105" s="92">
        <v>2</v>
      </c>
      <c r="AE105" s="89"/>
      <c r="AF105" s="91" t="str">
        <f t="shared" ca="1" si="293"/>
        <v>Norway</v>
      </c>
      <c r="AG105" s="327">
        <f t="shared" ca="1" si="294"/>
        <v>1</v>
      </c>
      <c r="AH105" s="195">
        <v>78</v>
      </c>
      <c r="AI105" s="182">
        <v>4</v>
      </c>
      <c r="AJ105" s="42">
        <v>4</v>
      </c>
      <c r="AK105" s="602" t="e" cm="1" vm="23">
        <f t="array" aca="1" ref="AK105" ca="1">Ver_flag_visit</f>
        <v>#VALUE!</v>
      </c>
      <c r="AL105" s="85" t="str">
        <f t="shared" ca="1" si="297"/>
        <v>Sweden</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4</v>
      </c>
      <c r="AT105" s="87">
        <f t="shared" ca="1" si="308"/>
        <v>-1</v>
      </c>
      <c r="AU105" s="330">
        <f t="shared" ca="1" si="299"/>
        <v>1</v>
      </c>
      <c r="AV105" s="182" t="str">
        <f t="shared" ca="1" si="300"/>
        <v>Sweden</v>
      </c>
      <c r="AW105" s="215"/>
      <c r="AX105" s="170"/>
      <c r="AY105" s="276"/>
      <c r="AZ105" s="279" t="str">
        <f t="shared" ca="1" si="303"/>
        <v>1D - 3B</v>
      </c>
      <c r="BA105" s="176"/>
      <c r="BF105" t="str">
        <f t="shared" ca="1" si="304"/>
        <v>A</v>
      </c>
      <c r="BG105">
        <f t="shared" ca="1" si="305"/>
        <v>1</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1</v>
      </c>
      <c r="AD106" s="92">
        <v>0</v>
      </c>
      <c r="AE106" s="89"/>
      <c r="AF106" s="91" t="str">
        <f t="shared" ca="1" si="293"/>
        <v>Sweden</v>
      </c>
      <c r="AG106" s="327">
        <f t="shared" ca="1" si="294"/>
        <v>1</v>
      </c>
      <c r="AH106" s="195">
        <v>77</v>
      </c>
      <c r="AI106" s="182">
        <v>5</v>
      </c>
      <c r="AJ106" s="42">
        <v>5</v>
      </c>
      <c r="AK106" s="602" t="e" cm="1" vm="39">
        <f t="array" aca="1" ref="AK106" ca="1">Ver_flag_visit</f>
        <v>#VALUE!</v>
      </c>
      <c r="AL106" s="85" t="str">
        <f t="shared" ca="1" si="297"/>
        <v>Algeria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3</v>
      </c>
      <c r="AT106" s="87">
        <f t="shared" ca="1" si="309"/>
        <v>-1</v>
      </c>
      <c r="AU106" s="330">
        <f t="shared" ca="1" si="299"/>
        <v>2</v>
      </c>
      <c r="AV106" s="182" t="str">
        <f t="shared" ca="1" si="300"/>
        <v>Algeria</v>
      </c>
      <c r="AW106" s="215">
        <v>5</v>
      </c>
      <c r="AX106" s="170"/>
      <c r="AY106" s="276"/>
      <c r="AZ106" s="279" t="str">
        <f t="shared" ca="1" si="303"/>
        <v>1E - 3D</v>
      </c>
      <c r="BA106" s="176"/>
      <c r="BF106" t="str">
        <f t="shared" ca="1" si="304"/>
        <v>F</v>
      </c>
      <c r="BG106">
        <f t="shared" ca="1" si="305"/>
        <v>5</v>
      </c>
      <c r="BI106">
        <v>4</v>
      </c>
      <c r="BJ106" t="str">
        <f t="shared" ca="1" si="306"/>
        <v>D</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1</v>
      </c>
      <c r="AE107" s="89"/>
      <c r="AF107" s="91" t="str">
        <f t="shared" ca="1" si="293"/>
        <v>Scotland</v>
      </c>
      <c r="AG107" s="327">
        <f t="shared" ca="1" si="294"/>
        <v>1</v>
      </c>
      <c r="AH107" s="195">
        <v>79</v>
      </c>
      <c r="AI107" s="182">
        <v>6</v>
      </c>
      <c r="AJ107" s="42">
        <v>6</v>
      </c>
      <c r="AK107" s="602" t="e" cm="1" vm="48">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3</v>
      </c>
      <c r="AT107" s="87">
        <f t="shared" ca="1" si="310"/>
        <v>-1</v>
      </c>
      <c r="AU107" s="330">
        <f t="shared" ca="1" si="299"/>
        <v>2</v>
      </c>
      <c r="AV107" s="182" t="str">
        <f ca="1">INDEX($BD$58:$BD$69,MATCH(AI107,$BM$58:$BM$69,0))</f>
        <v>Ghana</v>
      </c>
      <c r="AW107" s="215">
        <v>6</v>
      </c>
      <c r="AX107" s="170"/>
      <c r="AY107" s="276"/>
      <c r="AZ107" s="279" t="str">
        <f t="shared" ca="1" si="303"/>
        <v>1G - 3A</v>
      </c>
      <c r="BA107" s="176"/>
      <c r="BF107" t="str">
        <f t="shared" ca="1" si="304"/>
        <v>J</v>
      </c>
      <c r="BG107">
        <f t="shared" ca="1" si="305"/>
        <v>7</v>
      </c>
      <c r="BI107">
        <v>5</v>
      </c>
      <c r="BJ107" t="str">
        <f t="shared" ca="1" si="306"/>
        <v>F</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Algeria</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0</v>
      </c>
      <c r="AE108" s="89"/>
      <c r="AF108" s="91" t="str">
        <f t="shared" ca="1" si="293"/>
        <v>Algeria</v>
      </c>
      <c r="AG108" s="327">
        <f t="shared" ca="1" si="294"/>
        <v>1</v>
      </c>
      <c r="AH108" s="195">
        <v>80</v>
      </c>
      <c r="AI108" s="182">
        <v>7</v>
      </c>
      <c r="AJ108" s="42">
        <v>7</v>
      </c>
      <c r="AK108" s="602" t="e" cm="1" vm="5">
        <f t="array" aca="1" ref="AK108" ca="1">Ver_flag_visit</f>
        <v>#VALUE!</v>
      </c>
      <c r="AL108" s="85" t="str">
        <f t="shared" ca="1" si="297"/>
        <v>Canada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Canada</v>
      </c>
      <c r="AW108" s="215"/>
      <c r="AX108" s="170"/>
      <c r="AY108" s="276"/>
      <c r="AZ108" s="279" t="str">
        <f t="shared" ca="1" si="303"/>
        <v>1I - 3F</v>
      </c>
      <c r="BA108" s="176"/>
      <c r="BF108" t="str">
        <f t="shared" ca="1" si="304"/>
        <v>L</v>
      </c>
      <c r="BG108">
        <f t="shared" ca="1" si="305"/>
        <v>8</v>
      </c>
      <c r="BI108">
        <v>6</v>
      </c>
      <c r="BJ108" t="str">
        <f t="shared" ca="1" si="306"/>
        <v>G</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Czech Republic</v>
      </c>
      <c r="AG109" s="327">
        <f t="shared" ca="1" si="294"/>
        <v>1</v>
      </c>
      <c r="AH109" s="195">
        <v>82</v>
      </c>
      <c r="AI109" s="182">
        <v>8</v>
      </c>
      <c r="AJ109" s="42">
        <v>8</v>
      </c>
      <c r="AK109" s="602" t="e" cm="1" vm="12">
        <f t="array" aca="1" ref="AK109" ca="1">Ver_flag_visit</f>
        <v>#VALUE!</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1</v>
      </c>
      <c r="AS109" s="86">
        <f t="shared" ca="1" si="312"/>
        <v>4</v>
      </c>
      <c r="AT109" s="87">
        <f t="shared" ca="1" si="312"/>
        <v>-3</v>
      </c>
      <c r="AU109" s="330">
        <f t="shared" ca="1" si="299"/>
        <v>1</v>
      </c>
      <c r="AV109" s="182" t="str">
        <f t="shared" ca="1" si="300"/>
        <v>Scotland</v>
      </c>
      <c r="AW109" s="215"/>
      <c r="AX109" s="170"/>
      <c r="AY109" s="276"/>
      <c r="AZ109" s="279" t="str">
        <f t="shared" ca="1" si="303"/>
        <v>1K - 3L</v>
      </c>
      <c r="BA109" s="176"/>
      <c r="BF109" t="str">
        <f t="shared" ca="1" si="304"/>
        <v>B</v>
      </c>
      <c r="BG109">
        <f t="shared" ca="1" si="305"/>
        <v>2</v>
      </c>
      <c r="BI109">
        <v>7</v>
      </c>
      <c r="BJ109" t="str">
        <f t="shared" ca="1" si="306"/>
        <v>J</v>
      </c>
    </row>
    <row r="110" spans="1:62" ht="15.9"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2</v>
      </c>
      <c r="AD110" s="92">
        <v>0</v>
      </c>
      <c r="AE110" s="89"/>
      <c r="AF110" s="91" t="str">
        <f t="shared" ca="1" si="293"/>
        <v>Canada</v>
      </c>
      <c r="AG110" s="327">
        <f t="shared" ca="1" si="294"/>
        <v>1</v>
      </c>
      <c r="AH110" s="195">
        <v>81</v>
      </c>
      <c r="AI110" s="182">
        <v>9</v>
      </c>
      <c r="AJ110" s="42">
        <v>9</v>
      </c>
      <c r="AK110" s="602" t="e" cm="1" vm="31">
        <f t="array" aca="1" ref="AK110" ca="1">Ver_flag_visit</f>
        <v>#VALUE!</v>
      </c>
      <c r="AL110" s="85" t="str">
        <f t="shared" ca="1" si="297"/>
        <v>Saudi Arabia</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1</v>
      </c>
      <c r="AS110" s="86">
        <f t="shared" ca="1" si="313"/>
        <v>2</v>
      </c>
      <c r="AT110" s="87">
        <f t="shared" ca="1" si="313"/>
        <v>-1</v>
      </c>
      <c r="AU110" s="330">
        <f t="shared" ca="1" si="299"/>
        <v>1</v>
      </c>
      <c r="AV110" s="182" t="str">
        <f t="shared" ca="1" si="300"/>
        <v>Saudi Arabia</v>
      </c>
      <c r="AW110" s="215"/>
      <c r="AX110" s="170"/>
      <c r="AY110" s="276"/>
      <c r="AZ110" s="279" t="str">
        <f t="shared" ca="1" si="303"/>
        <v>1L - 3J</v>
      </c>
      <c r="BA110" s="176"/>
      <c r="BF110" t="str">
        <f t="shared" ca="1" si="304"/>
        <v>C</v>
      </c>
      <c r="BG110">
        <f t="shared" ca="1" si="305"/>
        <v>3</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36">
        <f t="array" aca="1" ref="AK111" ca="1">Ver_flag_visit</f>
        <v>#VALUE!</v>
      </c>
      <c r="AL111" s="85" t="str">
        <f t="shared" ca="1" si="297"/>
        <v>Iraq</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2</v>
      </c>
      <c r="AS111" s="86">
        <f t="shared" ca="1" si="314"/>
        <v>5</v>
      </c>
      <c r="AT111" s="87">
        <f t="shared" ca="1" si="314"/>
        <v>-3</v>
      </c>
      <c r="AU111" s="330">
        <f t="shared" ca="1" si="299"/>
        <v>1</v>
      </c>
      <c r="AV111" s="182" t="str">
        <f t="shared" ca="1" si="300"/>
        <v>Iraq</v>
      </c>
      <c r="AW111" s="215"/>
      <c r="AX111" s="170"/>
      <c r="AY111" s="275"/>
      <c r="AZ111" s="275"/>
      <c r="BA111" s="176"/>
      <c r="BI111" t="s">
        <v>87</v>
      </c>
    </row>
    <row r="112" spans="1:62" ht="15.9"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0</v>
      </c>
      <c r="AE112" s="89"/>
      <c r="AF112" s="91" t="str">
        <f t="shared" ca="1" si="293"/>
        <v>Croatia</v>
      </c>
      <c r="AG112" s="327">
        <f t="shared" ca="1" si="294"/>
        <v>1</v>
      </c>
      <c r="AH112" s="195">
        <v>83</v>
      </c>
      <c r="AI112" s="182">
        <v>11</v>
      </c>
      <c r="AJ112" s="42">
        <v>11</v>
      </c>
      <c r="AK112" s="602" t="e" cm="1" vm="44">
        <f t="array" aca="1" ref="AK112" ca="1">Ver_flag_visit</f>
        <v>#VALUE!</v>
      </c>
      <c r="AL112" s="85" t="str">
        <f t="shared" ca="1" si="297"/>
        <v>Uzbekistan</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1</v>
      </c>
      <c r="AV112" s="182" t="str">
        <f t="shared" ca="1" si="300"/>
        <v>Uzbekistan</v>
      </c>
      <c r="AW112" s="215"/>
      <c r="AX112" s="170"/>
      <c r="AY112" s="275"/>
      <c r="AZ112" s="275"/>
      <c r="BA112" s="176"/>
      <c r="BI112" t="str">
        <f ca="1">IFERROR(CONCATENATE(BJ103,BJ104,BJ105,BJ106,BJ107,BJ108,BJ109,BJ110),"¿A/B/C/D/E/F/G/H/I/J/K/L?")</f>
        <v>ABCDFGJL</v>
      </c>
    </row>
    <row r="113" spans="1:59" ht="15.9"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Egypt</v>
      </c>
      <c r="AG113" s="327">
        <f t="shared" ca="1" si="294"/>
        <v>1</v>
      </c>
      <c r="AH113" s="195">
        <v>85</v>
      </c>
      <c r="AI113" s="182">
        <v>12</v>
      </c>
      <c r="AJ113" s="44">
        <v>12</v>
      </c>
      <c r="AK113" s="604" t="e" cm="1" vm="20">
        <f t="array" aca="1" ref="AK113" ca="1">Ver_flag_visit</f>
        <v>#VALUE!</v>
      </c>
      <c r="AL113" s="45" t="str">
        <f t="shared" ca="1" si="297"/>
        <v>Ecuador</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9"/>
        <v>1</v>
      </c>
      <c r="AV113" s="182" t="str">
        <f t="shared" ca="1" si="300"/>
        <v>Ecuador</v>
      </c>
      <c r="AW113" s="215"/>
      <c r="AX113" s="170"/>
      <c r="AY113" s="154"/>
      <c r="AZ113" s="155"/>
      <c r="BA113" s="176"/>
    </row>
    <row r="114" spans="1:59" ht="15.9"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Uruguay</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1</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South Korea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South Korea</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2</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Norway</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0</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Mexico</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1</v>
      </c>
      <c r="AD123" s="97">
        <v>0</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3J</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c r="AC125" s="99">
        <v>0</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Uruguay</v>
      </c>
      <c r="E126" s="16">
        <v>86</v>
      </c>
      <c r="F126" s="16">
        <v>88</v>
      </c>
      <c r="G126" s="16"/>
      <c r="H126" s="16"/>
      <c r="I126" s="16"/>
      <c r="J126" s="16">
        <v>95</v>
      </c>
      <c r="K126" s="16">
        <v>46210.75</v>
      </c>
      <c r="L126" s="16" t="s">
        <v>719</v>
      </c>
      <c r="M126" s="16" t="str">
        <f t="shared" ca="1" si="318"/>
        <v>Uruguay</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Uruguay</v>
      </c>
      <c r="AB126" s="89"/>
      <c r="AC126" s="99">
        <v>1</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3</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Norway</v>
      </c>
      <c r="E133" s="16">
        <v>91</v>
      </c>
      <c r="F133" s="16">
        <v>92</v>
      </c>
      <c r="G133" s="16"/>
      <c r="H133" s="16"/>
      <c r="I133" s="16"/>
      <c r="J133" s="16">
        <v>99</v>
      </c>
      <c r="K133" s="16">
        <v>46214.75</v>
      </c>
      <c r="L133" s="16" t="s">
        <v>723</v>
      </c>
      <c r="M133" s="16" t="str">
        <f t="shared" ca="1" si="323"/>
        <v>Norway</v>
      </c>
      <c r="N133" s="16" t="str">
        <f t="shared" ca="1" si="323"/>
        <v>Mexico</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Norway</v>
      </c>
      <c r="AB133" s="89"/>
      <c r="AC133" s="99">
        <v>1</v>
      </c>
      <c r="AD133" s="99">
        <v>0</v>
      </c>
      <c r="AE133" s="89"/>
      <c r="AF133" s="116" t="str">
        <f ca="1">+INDEX($N$101:$N$147,MATCH(AH133,$J$101:$J$147,0))</f>
        <v>Mexico</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Uruguay</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Uruguay</v>
      </c>
      <c r="AB134" s="94"/>
      <c r="AC134" s="100">
        <v>0</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Germany</v>
      </c>
      <c r="I138" s="16"/>
      <c r="J138" s="16">
        <v>101</v>
      </c>
      <c r="K138" s="16">
        <v>46217.875</v>
      </c>
      <c r="L138" s="16" t="s">
        <v>725</v>
      </c>
      <c r="M138" s="16" t="str">
        <f ca="1">+INDEX($D$101:$D$147,MATCH(E138,$AH$101:$AH$147,0))</f>
        <v>Germany</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Germany</v>
      </c>
      <c r="AB138" s="89"/>
      <c r="AC138" s="101">
        <v>0</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Norway</v>
      </c>
      <c r="I139" s="16"/>
      <c r="J139" s="16">
        <v>102</v>
      </c>
      <c r="K139" s="16">
        <v>46218.875</v>
      </c>
      <c r="L139" s="16" t="s">
        <v>726</v>
      </c>
      <c r="M139" s="16" t="str">
        <f ca="1">+INDEX($D$101:$D$147,MATCH(E139,$AH$101:$AH$147,0))</f>
        <v>Norway</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Norway</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Germany</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Germany</v>
      </c>
      <c r="AB143" s="216"/>
      <c r="AC143" s="105">
        <v>3</v>
      </c>
      <c r="AD143" s="105">
        <v>1</v>
      </c>
      <c r="AE143" s="216"/>
      <c r="AF143" s="106" t="str">
        <f ca="1">IF(AND(OR(AC139="",AD139="")),"L102",IF(AC139&gt;AD139,AF139,IF(AC139&lt;AD139,AA139,IF(AND(AC139=AD139,AB139=AE139),"L102",IF(AND(AC139=AD139,OR(AB139="",AE139="")),"L102",IF(AND(AC139=AD139,AB139&gt;AE139),AF139,AA139))))))</f>
        <v>Norway</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0</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Germany</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Petra Hemmer - Kleis</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2|1-2</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X|1-1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2|0-1</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1|2-0</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X|1-1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X|0-0</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1|1-0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X|0-0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1|1-0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X|1-1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X|1-1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1|1-0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1|1-0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1|1-0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1|2-0</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2|1-3</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2|0-2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2|0-1</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X|2-2</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1|1-0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Korea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Canada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Iraq</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Senegal</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South Korea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Paraguay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Algeria</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Czech Republic</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Canada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Egypt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South Korea-Bosnia and Herzegovina</v>
      </c>
      <c r="C164" s="349" t="str">
        <f ca="1">CONCATENATE(WORLDCUP!AA101,"-",WORLDCUP!AF101,"·",IF(WORLDCUP!AC101&gt;WORLDCUP!AD101,1,IF(WORLDCUP!AC101&lt;WORLDCUP!AD101,2,IF(AND(WORLDCUP!AC101=WORLDCUP!AD101,WORLDCUP!AC101&lt;&gt;"",WORLDCUP!AD101&lt;&gt;""),"X",0))),"|",WORLDCUP!AC101,"-",WORLDCUP!AD101)</f>
        <v>South Korea-Bosnia and Herzegovina·1|2-1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Brazil-Japan·1|3-2</v>
      </c>
      <c r="D165" s="706"/>
      <c r="E165" s="692"/>
      <c r="F165" s="692"/>
      <c r="G165" s="692"/>
      <c r="H165" s="692"/>
      <c r="I165" s="352"/>
      <c r="J165" s="370"/>
      <c r="K165" s="370"/>
      <c r="L165" s="370"/>
      <c r="M165" s="386"/>
      <c r="N165" s="377"/>
    </row>
    <row r="166" spans="1:14" ht="15" customHeight="1">
      <c r="A166" s="703"/>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Coast-Norway·2|1-2</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France-Sweden·1|1-0</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Mexico-Scotland·1|2-1</v>
      </c>
      <c r="D170" s="706"/>
      <c r="E170" s="370"/>
      <c r="F170" s="370"/>
      <c r="G170" s="370"/>
      <c r="H170" s="370"/>
      <c r="I170" s="352"/>
      <c r="J170" s="370"/>
      <c r="K170" s="370"/>
      <c r="L170" s="370"/>
      <c r="M170" s="386"/>
      <c r="N170" s="377"/>
    </row>
    <row r="171" spans="1:14" ht="15" customHeight="1">
      <c r="A171" s="703"/>
      <c r="B171" s="360" t="str">
        <f ca="1">CONCATENATE(WORLDCUP!AA108,"-",WORLDCUP!AF108)</f>
        <v>England-Algeria</v>
      </c>
      <c r="C171" s="349" t="str">
        <f ca="1">CONCATENATE(WORLDCUP!AA108,"-",WORLDCUP!AF108,"·",IF(WORLDCUP!AC108&gt;WORLDCUP!AD108,1,IF(WORLDCUP!AC108&lt;WORLDCUP!AD108,2,IF(AND(WORLDCUP!AC108=WORLDCUP!AD108,WORLDCUP!AC108&lt;&gt;"",WORLDCUP!AD108&lt;&gt;""),"X",0))),"|",WORLDCUP!AC108,"-",WORLDCUP!AD108)</f>
        <v>England-Algeria·1|2-0</v>
      </c>
      <c r="D171" s="706"/>
      <c r="E171" s="370"/>
      <c r="F171" s="370"/>
      <c r="G171" s="370"/>
      <c r="H171" s="370"/>
      <c r="I171" s="352"/>
      <c r="J171" s="370"/>
      <c r="K171" s="370"/>
      <c r="L171" s="370"/>
      <c r="M171" s="386"/>
      <c r="N171" s="377"/>
    </row>
    <row r="172" spans="1:14" ht="15" customHeight="1">
      <c r="A172" s="703"/>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Republic·1|1-0</v>
      </c>
      <c r="D172" s="706"/>
      <c r="E172" s="370"/>
      <c r="F172" s="370"/>
      <c r="G172" s="370"/>
      <c r="H172" s="370"/>
      <c r="I172" s="352"/>
      <c r="J172" s="370"/>
      <c r="K172" s="370"/>
      <c r="L172" s="370"/>
      <c r="M172" s="386"/>
      <c r="N172" s="377"/>
    </row>
    <row r="173" spans="1:14" ht="15" customHeight="1">
      <c r="A173" s="703"/>
      <c r="B173" s="360" t="str">
        <f ca="1">CONCATENATE(WORLDCUP!AA110,"-",WORLDCUP!AF110)</f>
        <v>United States-Canada</v>
      </c>
      <c r="C173" s="349" t="str">
        <f ca="1">CONCATENATE(WORLDCUP!AA110,"-",WORLDCUP!AF110,"·",IF(WORLDCUP!AC110&gt;WORLDCUP!AD110,1,IF(WORLDCUP!AC110&lt;WORLDCUP!AD110,2,IF(AND(WORLDCUP!AC110=WORLDCUP!AD110,WORLDCUP!AC110&lt;&gt;"",WORLDCUP!AD110&lt;&gt;""),"X",0))),"|",WORLDCUP!AC110,"-",WORLDCUP!AD110)</f>
        <v>United States-Canada·1|2-0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Colombia-Croatia·1|1-0</v>
      </c>
      <c r="D175" s="706"/>
      <c r="E175" s="370"/>
      <c r="F175" s="370"/>
      <c r="G175" s="370"/>
      <c r="H175" s="370"/>
      <c r="I175" s="352"/>
      <c r="J175" s="370"/>
      <c r="K175" s="370"/>
      <c r="L175" s="370"/>
      <c r="M175" s="386"/>
      <c r="N175" s="377"/>
    </row>
    <row r="176" spans="1:14" ht="15" customHeight="1">
      <c r="A176" s="703"/>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Switzerland-Egypt·1|2-1</v>
      </c>
      <c r="D176" s="706"/>
      <c r="E176" s="370"/>
      <c r="F176" s="370"/>
      <c r="G176" s="370"/>
      <c r="H176" s="370"/>
      <c r="I176" s="352"/>
      <c r="J176" s="370"/>
      <c r="K176" s="370"/>
      <c r="L176" s="370"/>
      <c r="M176" s="386"/>
      <c r="N176" s="377"/>
    </row>
    <row r="177" spans="1:14" ht="15" customHeight="1">
      <c r="A177" s="703"/>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Argentina-Uruguay·2|1-2</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South Korea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Uruguay</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South Korea-Netherlands</v>
      </c>
      <c r="C200" s="351" t="str">
        <f ca="1">CONCATENATE(WORLDCUP!AA120,"-",WORLDCUP!AF120,"·",IF(WORLDCUP!AC120&gt;WORLDCUP!AD120,1,IF(WORLDCUP!AC120&lt;WORLDCUP!AD120,2,IF(AND(WORLDCUP!AC120=WORLDCUP!AD120,WORLDCUP!AC120&lt;&gt;"",WORLDCUP!AD120&lt;&gt;""),"X",0))),"|",WORLDCUP!AC120,"-",WORLDCUP!AD120)</f>
        <v>South Korea-Netherlands·2|1-2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Germany-France·1|2-1</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Brazil-Norway·2|0-1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Mexico-England·1|1-0</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States-Belgium·2|0-2</v>
      </c>
      <c r="D205" s="686"/>
      <c r="E205" s="352"/>
      <c r="F205" s="352"/>
      <c r="G205" s="352"/>
      <c r="H205" s="352"/>
      <c r="I205" s="352"/>
      <c r="J205" s="370"/>
      <c r="K205" s="370"/>
      <c r="L205" s="370"/>
      <c r="M205" s="386"/>
      <c r="N205" s="377"/>
    </row>
    <row r="206" spans="1:14" ht="15" customHeight="1">
      <c r="A206" s="703"/>
      <c r="B206" s="361" t="str">
        <f ca="1">CONCATENATE(WORLDCUP!AA126,"-",WORLDCUP!AF126)</f>
        <v>Uruguay-Turkey</v>
      </c>
      <c r="C206" s="351" t="str">
        <f ca="1">CONCATENATE(WORLDCUP!AA126,"-",WORLDCUP!AF126,"·",IF(WORLDCUP!AC126&gt;WORLDCUP!AD126,1,IF(WORLDCUP!AC126&lt;WORLDCUP!AD126,2,IF(AND(WORLDCUP!AC126=WORLDCUP!AD126,WORLDCUP!AC126&lt;&gt;"",WORLDCUP!AD126&lt;&gt;""),"X",0))),"|",WORLDCUP!AC126,"-",WORLDCUP!AD126)</f>
        <v>Uruguay-Turkey·1|1-0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Germany</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Norway</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Uruguay</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Mexico</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Spain-Belgium·1|3-1</v>
      </c>
      <c r="D221" s="706"/>
      <c r="E221" s="685"/>
      <c r="F221" s="685"/>
      <c r="G221" s="685"/>
      <c r="H221" s="685"/>
      <c r="I221" s="352"/>
      <c r="J221" s="370"/>
      <c r="K221" s="370"/>
      <c r="L221" s="370"/>
      <c r="M221" s="386"/>
      <c r="N221" s="377"/>
    </row>
    <row r="222" spans="1:14" ht="15" customHeight="1">
      <c r="A222" s="703"/>
      <c r="B222" s="360" t="str">
        <f ca="1">CONCATENATE(WORLDCUP!AA133,"-",WORLDCUP!AF133)</f>
        <v>Norway-Mexico</v>
      </c>
      <c r="C222" s="349" t="str">
        <f ca="1">CONCATENATE(WORLDCUP!AA133,"-",WORLDCUP!AF133,"·",IF(WORLDCUP!AC133&gt;WORLDCUP!AD133,1,IF(WORLDCUP!AC133&lt;WORLDCUP!AD133,2,IF(AND(WORLDCUP!AC133=WORLDCUP!AD133,WORLDCUP!AC133&lt;&gt;"",WORLDCUP!AD133&lt;&gt;""),"X",0))),"|",WORLDCUP!AC133,"-",WORLDCUP!AD133)</f>
        <v>Norway-Mexico·1|1-0</v>
      </c>
      <c r="D222" s="706"/>
      <c r="E222" s="685"/>
      <c r="F222" s="685"/>
      <c r="G222" s="685"/>
      <c r="H222" s="685"/>
      <c r="I222" s="352"/>
      <c r="J222" s="370"/>
      <c r="K222" s="370"/>
      <c r="L222" s="370"/>
      <c r="M222" s="386"/>
      <c r="N222" s="377"/>
    </row>
    <row r="223" spans="1:14" ht="15" customHeight="1">
      <c r="A223" s="703"/>
      <c r="B223" s="360" t="str">
        <f ca="1">CONCATENATE(WORLDCUP!AA134,"-",WORLDCUP!AF134)</f>
        <v>Uruguay-Portugal</v>
      </c>
      <c r="C223" s="349" t="str">
        <f ca="1">CONCATENATE(WORLDCUP!AA134,"-",WORLDCUP!AF134,"·",IF(WORLDCUP!AC134&gt;WORLDCUP!AD134,1,IF(WORLDCUP!AC134&lt;WORLDCUP!AD134,2,IF(AND(WORLDCUP!AC134=WORLDCUP!AD134,WORLDCUP!AC134&lt;&gt;"",WORLDCUP!AD134&lt;&gt;""),"X",0))),"|",WORLDCUP!AC134,"-",WORLDCUP!AD134)</f>
        <v>Uruguay-Portugal·2|0-1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Germany</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Norway</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Germany-Spain·2|0-2</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Norway-Portugal</v>
      </c>
      <c r="C233" s="351" t="str">
        <f ca="1">CONCATENATE(WORLDCUP!AA139,"-",WORLDCUP!AF139,"·",IF(WORLDCUP!AC139&gt;WORLDCUP!AD139,1,IF(WORLDCUP!AC139&lt;WORLDCUP!AD139,2,IF(AND(WORLDCUP!AC139=WORLDCUP!AD139,WORLDCUP!AC139&lt;&gt;"",WORLDCUP!AD139&lt;&gt;""),"X",0))),"|",WORLDCUP!AC139,"-",WORLDCUP!AD139)</f>
        <v>Norway-Portugal·2|1-2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Germany</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Norway</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Germany-Norway</v>
      </c>
      <c r="C244" s="349" t="str">
        <f ca="1">CONCATENATE(WORLDCUP!AA143,"-",WORLDCUP!AF143,"·",IF(WORLDCUP!AC143&gt;WORLDCUP!AD143,1,IF(WORLDCUP!AC143&lt;WORLDCUP!AD143,2,IF(AND(WORLDCUP!AC143=WORLDCUP!AD143,WORLDCUP!AC143&lt;&gt;"",WORLDCUP!AD143&lt;&gt;""),"X",0))),"|",WORLDCUP!AC143,"-",WORLDCUP!AD143)</f>
        <v>Germany-Norway·1|3-1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Spain-Portugal·1|1-0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Germany</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Cody Gakpo</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Harry Kane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Michael Olise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Vinicius</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5</v>
      </c>
      <c r="K4" s="451" t="str">
        <f ca="1">+INDEX(WORLDCUP!$AR$6:$AR$97,MATCH(L4,WORLDCUP!$AI$6:$AI$97,0))&amp;"-"&amp;INDEX(WORLDCUP!$AS$6:$AS$97,MATCH(L4,WORLDCUP!$AI$6:$AI$97,0))</f>
        <v>6-1</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Sou</v>
      </c>
      <c r="I5" s="38">
        <f ca="1">+INDEX(WORLDCUP!$AM$6:$AM$97,MATCH(L5,WORLDCUP!$AI$6:$AI$97,0))</f>
        <v>4</v>
      </c>
      <c r="J5" s="39">
        <f ca="1">+INDEX(WORLDCUP!$AT$6:$AT$97,MATCH(L5,WORLDCUP!$AI$6:$AI$97,0))</f>
        <v>0</v>
      </c>
      <c r="K5" s="43" t="str">
        <f ca="1">+INDEX(WORLDCUP!$AR$6:$AR$97,MATCH(L5,WORLDCUP!$AI$6:$AI$97,0))&amp;"-"&amp;INDEX(WORLDCUP!$AS$6:$AS$97,MATCH(L5,WORLDCUP!$AI$6:$AI$97,0))</f>
        <v>3-3</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5</v>
      </c>
      <c r="V5" s="39">
        <f ca="1">+INDEX(WORLDCUP!$AT$6:$AT$97,MATCH(X5,WORLDCUP!$AI$6:$AI$97,0))</f>
        <v>2</v>
      </c>
      <c r="W5" s="43" t="str">
        <f ca="1">+INDEX(WORLDCUP!$AR$6:$AR$97,MATCH(X5,WORLDCUP!$AI$6:$AI$97,0))&amp;"-"&amp;INDEX(WORLDCUP!$AS$6:$AS$97,MATCH(X5,WORLDCUP!$AI$6:$AI$97,0))</f>
        <v>4-2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1</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4</v>
      </c>
      <c r="J6" s="39">
        <f ca="1">+INDEX(WORLDCUP!$AT$6:$AT$97,MATCH(L6,WORLDCUP!$AI$6:$AI$97,0))</f>
        <v>-1</v>
      </c>
      <c r="K6" s="43" t="str">
        <f ca="1">+INDEX(WORLDCUP!$AR$6:$AR$97,MATCH(L6,WORLDCUP!$AI$6:$AI$97,0))&amp;"-"&amp;INDEX(WORLDCUP!$AS$6:$AS$97,MATCH(L6,WORLDCUP!$AI$6:$AI$97,0))</f>
        <v>2-3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1</v>
      </c>
      <c r="W6" s="43" t="str">
        <f ca="1">+INDEX(WORLDCUP!$AR$6:$AR$97,MATCH(X6,WORLDCUP!$AI$6:$AI$97,0))&amp;"-"&amp;INDEX(WORLDCUP!$AS$6:$AS$97,MATCH(X6,WORLDCUP!$AI$6:$AI$97,0))</f>
        <v>4-3</v>
      </c>
      <c r="X6" s="181" t="s">
        <v>445</v>
      </c>
      <c r="Y6" s="181">
        <v>77</v>
      </c>
      <c r="Z6" s="425" t="s">
        <v>685</v>
      </c>
      <c r="AA6" s="426" t="str">
        <f ca="1">+MID(INDEX(WORLDCUP!$AA$101:$AA$147,MATCH(Y6,WORLDCUP!$Z$101:$Z$147,0)),1,3)</f>
        <v>Fra</v>
      </c>
      <c r="AB6" s="472">
        <f>+IF(ISBLANK(INDEX(WORLDCUP!$AC$101:$AC$147,MATCH(Y6,WORLDCUP!$Z$101:$Z$147,0))),"",INDEX(WORLDCUP!$AC$101:$AC$147,MATCH(Y6,WORLDCUP!$Z$101:$Z$147,0)))</f>
        <v>1</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-4</v>
      </c>
      <c r="K7" s="479" t="str">
        <f ca="1">+INDEX(WORLDCUP!$AR$6:$AR$97,MATCH(L7,WORLDCUP!$AI$6:$AI$97,0))&amp;"-"&amp;INDEX(WORLDCUP!$AS$6:$AS$97,MATCH(L7,WORLDCUP!$AI$6:$AI$97,0))</f>
        <v>0-4</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-7</v>
      </c>
      <c r="W7" s="479" t="str">
        <f ca="1">+INDEX(WORLDCUP!$AR$6:$AR$97,MATCH(X7,WORLDCUP!$AI$6:$AI$97,0))&amp;"-"&amp;INDEX(WORLDCUP!$AS$6:$AS$97,MATCH(X7,WORLDCUP!$AI$6:$AI$97,0))</f>
        <v>0-7</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Sou</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1</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6-1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0</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5</v>
      </c>
      <c r="W12" s="451" t="str">
        <f ca="1">+INDEX(WORLDCUP!$AR$6:$AR$97,MATCH(X12,WORLDCUP!$AI$6:$AI$97,0))&amp;"-"&amp;INDEX(WORLDCUP!$AS$6:$AS$97,MATCH(X12,WORLDCUP!$AI$6:$AI$97,0))</f>
        <v>5-0</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Bos</v>
      </c>
      <c r="I13" s="38">
        <f ca="1">+INDEX(WORLDCUP!$AM$6:$AM$97,MATCH(L13,WORLDCUP!$AI$6:$AI$97,0))</f>
        <v>6</v>
      </c>
      <c r="J13" s="39">
        <f ca="1">+INDEX(WORLDCUP!$AT$6:$AT$97,MATCH(L13,WORLDCUP!$AI$6:$AI$97,0))</f>
        <v>2</v>
      </c>
      <c r="K13" s="43" t="str">
        <f ca="1">+INDEX(WORLDCUP!$AR$6:$AR$97,MATCH(L13,WORLDCUP!$AI$6:$AI$97,0))&amp;"-"&amp;INDEX(WORLDCUP!$AS$6:$AS$97,MATCH(L13,WORLDCUP!$AI$6:$AI$97,0))</f>
        <v>5-3</v>
      </c>
      <c r="L13" s="181" t="s">
        <v>661</v>
      </c>
      <c r="M13" s="181">
        <v>38</v>
      </c>
      <c r="N13" s="505"/>
      <c r="O13" s="444" t="str">
        <f ca="1">+MID(INDEX(WORLDCUP!$AA$4:$AA$147,MATCH(M13,WORLDCUP!$AH$4:$AH$147,0)),1,3)</f>
        <v>Spa</v>
      </c>
      <c r="P13" s="445">
        <f>IF(ISBLANK(INDEX(WORLDCUP!$AC$4:$AC$147,MATCH(M13,WORLDCUP!$AH$4:$AH$147,0))),"",INDEX(WORLDCUP!$AC$4:$AC$147,MATCH(M13,WORLDCUP!$AH$4:$AH$147,0)))</f>
        <v>1</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4</v>
      </c>
      <c r="V13" s="39">
        <f ca="1">+INDEX(WORLDCUP!$AT$6:$AT$97,MATCH(X13,WORLDCUP!$AI$6:$AI$97,0))</f>
        <v>0</v>
      </c>
      <c r="W13" s="43" t="str">
        <f ca="1">+INDEX(WORLDCUP!$AR$6:$AR$97,MATCH(X13,WORLDCUP!$AI$6:$AI$97,0))&amp;"-"&amp;INDEX(WORLDCUP!$AS$6:$AS$97,MATCH(X13,WORLDCUP!$AI$6:$AI$97,0))</f>
        <v>1-1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0</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Can</v>
      </c>
      <c r="I14" s="38">
        <f ca="1">+INDEX(WORLDCUP!$AM$6:$AM$97,MATCH(L14,WORLDCUP!$AI$6:$AI$97,0))</f>
        <v>3</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1</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2</v>
      </c>
      <c r="V14" s="39">
        <f ca="1">+INDEX(WORLDCUP!$AT$6:$AT$97,MATCH(X14,WORLDCUP!$AI$6:$AI$97,0))</f>
        <v>-1</v>
      </c>
      <c r="W14" s="43" t="str">
        <f ca="1">+INDEX(WORLDCUP!$AR$6:$AR$97,MATCH(X14,WORLDCUP!$AI$6:$AI$97,0))&amp;"-"&amp;INDEX(WORLDCUP!$AS$6:$AS$97,MATCH(X14,WORLDCUP!$AI$6:$AI$97,0))</f>
        <v>1-2</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-4</v>
      </c>
      <c r="W15" s="479" t="str">
        <f ca="1">+INDEX(WORLDCUP!$AR$6:$AR$97,MATCH(X15,WORLDCUP!$AI$6:$AI$97,0))&amp;"-"&amp;INDEX(WORLDCUP!$AS$6:$AS$97,MATCH(X15,WORLDCUP!$AI$6:$AI$97,0))</f>
        <v>1-5</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5</v>
      </c>
      <c r="K20" s="451" t="str">
        <f ca="1">+INDEX(WORLDCUP!$AR$6:$AR$97,MATCH(L20,WORLDCUP!$AI$6:$AI$97,0))&amp;"-"&amp;INDEX(WORLDCUP!$AS$6:$AS$97,MATCH(L20,WORLDCUP!$AI$6:$AI$97,0))</f>
        <v>6-1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4</v>
      </c>
      <c r="W20" s="451" t="str">
        <f ca="1">+INDEX(WORLDCUP!$AR$6:$AR$97,MATCH(X20,WORLDCUP!$AI$6:$AI$97,0))&amp;"-"&amp;INDEX(WORLDCUP!$AS$6:$AS$97,MATCH(X20,WORLDCUP!$AI$6:$AI$97,0))</f>
        <v>5-1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4</v>
      </c>
      <c r="K21" s="43" t="str">
        <f ca="1">+INDEX(WORLDCUP!$AR$6:$AR$97,MATCH(L21,WORLDCUP!$AI$6:$AI$97,0))&amp;"-"&amp;INDEX(WORLDCUP!$AS$6:$AS$97,MATCH(L21,WORLDCUP!$AI$6:$AI$97,0))</f>
        <v>5-1</v>
      </c>
      <c r="L21" s="181" t="s">
        <v>668</v>
      </c>
      <c r="M21" s="181">
        <v>42</v>
      </c>
      <c r="N21" s="522"/>
      <c r="O21" s="444" t="str">
        <f ca="1">+MID(INDEX(WORLDCUP!$AA$4:$AA$147,MATCH(M21,WORLDCUP!$AH$4:$AH$147,0)),1,3)</f>
        <v>Fra</v>
      </c>
      <c r="P21" s="445">
        <f>IF(ISBLANK(INDEX(WORLDCUP!$AC$4:$AC$147,MATCH(M21,WORLDCUP!$AH$4:$AH$147,0))),"",INDEX(WORLDCUP!$AC$4:$AC$147,MATCH(M21,WORLDCUP!$AH$4:$AH$147,0)))</f>
        <v>1</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3</v>
      </c>
      <c r="W21" s="43" t="str">
        <f ca="1">+INDEX(WORLDCUP!$AR$6:$AR$97,MATCH(X21,WORLDCUP!$AI$6:$AI$97,0))&amp;"-"&amp;INDEX(WORLDCUP!$AS$6:$AS$97,MATCH(X21,WORLDCUP!$AI$6:$AI$97,0))</f>
        <v>5-2</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-3</v>
      </c>
      <c r="K22" s="43" t="str">
        <f ca="1">+INDEX(WORLDCUP!$AR$6:$AR$97,MATCH(L22,WORLDCUP!$AI$6:$AI$97,0))&amp;"-"&amp;INDEX(WORLDCUP!$AS$6:$AS$97,MATCH(L22,WORLDCUP!$AI$6:$AI$97,0))</f>
        <v>1-4</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Ira</v>
      </c>
      <c r="U22" s="38">
        <f ca="1">+INDEX(WORLDCUP!$AM$6:$AM$97,MATCH(X22,WORLDCUP!$AI$6:$AI$97,0))</f>
        <v>1</v>
      </c>
      <c r="V22" s="39">
        <f ca="1">+INDEX(WORLDCUP!$AT$6:$AT$97,MATCH(X22,WORLDCUP!$AI$6:$AI$97,0))</f>
        <v>-3</v>
      </c>
      <c r="W22" s="43" t="str">
        <f ca="1">+INDEX(WORLDCUP!$AR$6:$AR$97,MATCH(X22,WORLDCUP!$AI$6:$AI$97,0))&amp;"-"&amp;INDEX(WORLDCUP!$AS$6:$AS$97,MATCH(X22,WORLDCUP!$AI$6:$AI$97,0))</f>
        <v>2-5</v>
      </c>
      <c r="X22" s="181" t="s">
        <v>450</v>
      </c>
      <c r="Y22" s="181">
        <v>81</v>
      </c>
      <c r="Z22" s="425" t="s">
        <v>738</v>
      </c>
      <c r="AA22" s="426" t="str">
        <f ca="1">+MID(INDEX(WORLDCUP!$AF$101:$AF$147,MATCH(Y22,WORLDCUP!$Z$101:$Z$147,0)),1,IF(WORLDCUP!$H$113&lt;144,6,3))</f>
        <v>Can</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1</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-6</v>
      </c>
      <c r="K23" s="479" t="str">
        <f ca="1">+INDEX(WORLDCUP!$AR$6:$AR$97,MATCH(L23,WORLDCUP!$AI$6:$AI$97,0))&amp;"-"&amp;INDEX(WORLDCUP!$AS$6:$AS$97,MATCH(L23,WORLDCUP!$AI$6:$AI$97,0))</f>
        <v>0-6</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Sen</v>
      </c>
      <c r="U23" s="477">
        <f ca="1">+INDEX(WORLDCUP!$AM$6:$AM$97,MATCH(X23,WORLDCUP!$AI$6:$AI$97,0))</f>
        <v>1</v>
      </c>
      <c r="V23" s="478">
        <f ca="1">+INDEX(WORLDCUP!$AT$6:$AT$97,MATCH(X23,WORLDCUP!$AI$6:$AI$97,0))</f>
        <v>-4</v>
      </c>
      <c r="W23" s="479" t="str">
        <f ca="1">+INDEX(WORLDCUP!$AR$6:$AR$97,MATCH(X23,WORLDCUP!$AI$6:$AI$97,0))&amp;"-"&amp;INDEX(WORLDCUP!$AS$6:$AS$97,MATCH(X23,WORLDCUP!$AI$6:$AI$97,0))</f>
        <v>2-6</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2</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Germany</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5</v>
      </c>
      <c r="J28" s="450">
        <f ca="1">+INDEX(WORLDCUP!$AT$6:$AT$97,MATCH(L28,WORLDCUP!$AI$6:$AI$97,0))</f>
        <v>2</v>
      </c>
      <c r="K28" s="451" t="str">
        <f ca="1">+INDEX(WORLDCUP!$AR$6:$AR$97,MATCH(L28,WORLDCUP!$AI$6:$AI$97,0))&amp;"-"&amp;INDEX(WORLDCUP!$AS$6:$AS$97,MATCH(L28,WORLDCUP!$AI$6:$AI$97,0))</f>
        <v>4-2</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2</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0</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2</v>
      </c>
      <c r="K29" s="43" t="str">
        <f ca="1">+INDEX(WORLDCUP!$AR$6:$AR$97,MATCH(L29,WORLDCUP!$AI$6:$AI$97,0))&amp;"-"&amp;INDEX(WORLDCUP!$AS$6:$AS$97,MATCH(L29,WORLDCUP!$AI$6:$AI$97,0))</f>
        <v>3-1</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3</v>
      </c>
      <c r="W29" s="43" t="str">
        <f ca="1">+INDEX(WORLDCUP!$AR$6:$AR$97,MATCH(X29,WORLDCUP!$AI$6:$AI$97,0))&amp;"-"&amp;INDEX(WORLDCUP!$AS$6:$AS$97,MATCH(X29,WORLDCUP!$AI$6:$AI$97,0))</f>
        <v>5-2</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0</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5</v>
      </c>
      <c r="J30" s="39">
        <f ca="1">+INDEX(WORLDCUP!$AT$6:$AT$97,MATCH(L30,WORLDCUP!$AI$6:$AI$97,0))</f>
        <v>1</v>
      </c>
      <c r="K30" s="43" t="str">
        <f ca="1">+INDEX(WORLDCUP!$AR$6:$AR$97,MATCH(L30,WORLDCUP!$AI$6:$AI$97,0))&amp;"-"&amp;INDEX(WORLDCUP!$AS$6:$AS$97,MATCH(L30,WORLDCUP!$AI$6:$AI$97,0))</f>
        <v>2-1</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-1</v>
      </c>
      <c r="W30" s="43" t="str">
        <f ca="1">+INDEX(WORLDCUP!$AR$6:$AR$97,MATCH(X30,WORLDCUP!$AI$6:$AI$97,0))&amp;"-"&amp;INDEX(WORLDCUP!$AS$6:$AS$97,MATCH(X30,WORLDCUP!$AI$6:$AI$97,0))</f>
        <v>2-3</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0</v>
      </c>
      <c r="BK30" s="465">
        <f ca="1">COUNTIF(Pool!$C$210:$C$217,Fixture!BG30)-BL30-BM30-BN30-BO30</f>
        <v>1</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-5</v>
      </c>
      <c r="K31" s="479" t="str">
        <f ca="1">+INDEX(WORLDCUP!$AR$6:$AR$97,MATCH(L31,WORLDCUP!$AI$6:$AI$97,0))&amp;"-"&amp;INDEX(WORLDCUP!$AS$6:$AS$97,MATCH(L31,WORLDCUP!$AI$6:$AI$97,0))</f>
        <v>0-5</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-8</v>
      </c>
      <c r="W31" s="479" t="str">
        <f ca="1">+INDEX(WORLDCUP!$AR$6:$AR$97,MATCH(X31,WORLDCUP!$AI$6:$AI$97,0))&amp;"-"&amp;INDEX(WORLDCUP!$AS$6:$AS$97,MATCH(X31,WORLDCUP!$AI$6:$AI$97,0))</f>
        <v>0-8</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Nor</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Germ</v>
      </c>
      <c r="AR31" s="548">
        <f>+IF(ISBLANK(INDEX(WORLDCUP!$AC$101:$AC$147,MATCH(AP31,WORLDCUP!$Z$101:$Z$147,0))),"",INDEX(WORLDCUP!$AC$101:$AC$147,MATCH(AP31,WORLDCUP!$Z$101:$Z$147,0)))</f>
        <v>3</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Mex</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Norw</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1</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0</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0</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7-0</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1</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6</v>
      </c>
      <c r="J37" s="39">
        <f ca="1">+INDEX(WORLDCUP!$AT$6:$AT$97,MATCH(L37,WORLDCUP!$AI$6:$AI$97,0))</f>
        <v>3</v>
      </c>
      <c r="K37" s="43" t="str">
        <f ca="1">+INDEX(WORLDCUP!$AR$6:$AR$97,MATCH(L37,WORLDCUP!$AI$6:$AI$97,0))&amp;"-"&amp;INDEX(WORLDCUP!$AS$6:$AS$97,MATCH(L37,WORLDCUP!$AI$6:$AI$97,0))</f>
        <v>4-1</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Alg</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Nor</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1</v>
      </c>
      <c r="J38" s="39">
        <f ca="1">+INDEX(WORLDCUP!$AT$6:$AT$97,MATCH(L38,WORLDCUP!$AI$6:$AI$97,0))</f>
        <v>-4</v>
      </c>
      <c r="K38" s="43" t="str">
        <f ca="1">+INDEX(WORLDCUP!$AR$6:$AR$97,MATCH(L38,WORLDCUP!$AI$6:$AI$97,0))&amp;"-"&amp;INDEX(WORLDCUP!$AS$6:$AS$97,MATCH(L38,WORLDCUP!$AI$6:$AI$97,0))</f>
        <v>1-5</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-4</v>
      </c>
      <c r="W38" s="43" t="str">
        <f ca="1">+INDEX(WORLDCUP!$AR$6:$AR$97,MATCH(X38,WORLDCUP!$AI$6:$AI$97,0))&amp;"-"&amp;INDEX(WORLDCUP!$AS$6:$AS$97,MATCH(X38,WORLDCUP!$AI$6:$AI$97,0))</f>
        <v>2-6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-6</v>
      </c>
      <c r="K39" s="479" t="str">
        <f ca="1">+INDEX(WORLDCUP!$AR$6:$AR$97,MATCH(L39,WORLDCUP!$AI$6:$AI$97,0))&amp;"-"&amp;INDEX(WORLDCUP!$AS$6:$AS$97,MATCH(L39,WORLDCUP!$AI$6:$AI$97,0))</f>
        <v>1-7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1-5</v>
      </c>
      <c r="X39" s="181" t="s">
        <v>693</v>
      </c>
      <c r="Y39" s="181">
        <v>86</v>
      </c>
      <c r="Z39" s="425" t="s">
        <v>688</v>
      </c>
      <c r="AA39" s="426" t="str">
        <f ca="1">+MID(INDEX(WORLDCUP!$AA$101:$AA$147,MATCH(Y39,WORLDCUP!$Z$101:$Z$147,0)),1,3)</f>
        <v>Arg</v>
      </c>
      <c r="AB39" s="427">
        <f>+IF(ISBLANK(INDEX(WORLDCUP!$AC$101:$AC$147,MATCH(Y39,WORLDCUP!$Z$101:$Z$147,0))),"",INDEX(WORLDCUP!$AC$101:$AC$147,MATCH(Y39,WORLDCUP!$Z$101:$Z$147,0)))</f>
        <v>1</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Uru</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Uru</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4</v>
      </c>
      <c r="K44" s="451" t="str">
        <f ca="1">+INDEX(WORLDCUP!$AR$6:$AR$97,MATCH(L44,WORLDCUP!$AI$6:$AI$97,0))&amp;"-"&amp;INDEX(WORLDCUP!$AS$6:$AS$97,MATCH(L44,WORLDCUP!$AI$6:$AI$97,0))</f>
        <v>5-1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7</v>
      </c>
      <c r="J45" s="39">
        <f ca="1">+INDEX(WORLDCUP!$AT$6:$AT$97,MATCH(L45,WORLDCUP!$AI$6:$AI$97,0))</f>
        <v>3</v>
      </c>
      <c r="K45" s="43" t="str">
        <f ca="1">+INDEX(WORLDCUP!$AR$6:$AR$97,MATCH(L45,WORLDCUP!$AI$6:$AI$97,0))&amp;"-"&amp;INDEX(WORLDCUP!$AS$6:$AS$97,MATCH(L45,WORLDCUP!$AI$6:$AI$97,0))</f>
        <v>5-2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-1</v>
      </c>
      <c r="K46" s="43" t="str">
        <f ca="1">+INDEX(WORLDCUP!$AR$6:$AR$97,MATCH(L46,WORLDCUP!$AI$6:$AI$97,0))&amp;"-"&amp;INDEX(WORLDCUP!$AS$6:$AS$97,MATCH(L46,WORLDCUP!$AI$6:$AI$97,0))</f>
        <v>3-4</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2-3</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1-8</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0</v>
      </c>
      <c r="BJ50" s="464">
        <f ca="1">COUNTIF(Pool!$C$182:$C$197,Fixture!BG50)-BK50-BL50-BM50-BN50-BO50</f>
        <v>0</v>
      </c>
      <c r="BK50" s="465">
        <f ca="1">COUNTIF(Pool!$C$210:$C$217,Fixture!BG50)-BL50-BM50-BN50-BO50</f>
        <v>1</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Iraq</v>
      </c>
      <c r="F2" s="9" t="str">
        <f ca="1">+WORLDCUP!BD63</f>
        <v>Sweden</v>
      </c>
      <c r="G2" s="9" t="str">
        <f ca="1">+WORLDCUP!BD65</f>
        <v>Saudi Arabia</v>
      </c>
      <c r="H2" s="9" t="str">
        <f ca="1">+WORLDCUP!BD64</f>
        <v>Egypt</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Iraq</v>
      </c>
      <c r="F3" s="9" t="str">
        <f ca="1">+WORLDCUP!BD61</f>
        <v>Paraguay</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Iraq</v>
      </c>
      <c r="F4" s="9" t="str">
        <f ca="1">+WORLDCUP!BD61</f>
        <v>Paraguay</v>
      </c>
      <c r="G4" s="9" t="str">
        <f ca="1">+WORLDCUP!BD65</f>
        <v>Saudi Arabia</v>
      </c>
      <c r="H4" s="9" t="str">
        <f ca="1">+WORLDCUP!BD64</f>
        <v>Egypt</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Iraq</v>
      </c>
      <c r="F5" s="9" t="str">
        <f ca="1">+WORLDCUP!BD61</f>
        <v>Paraguay</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Egypt</v>
      </c>
      <c r="E6" s="9" t="str">
        <f ca="1">+WORLDCUP!BD66</f>
        <v>Iraq</v>
      </c>
      <c r="F6" s="9" t="str">
        <f ca="1">+WORLDCUP!BD61</f>
        <v>Paraguay</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Egypt</v>
      </c>
      <c r="E7" s="9" t="str">
        <f ca="1">+WORLDCUP!BD67</f>
        <v>Algeria</v>
      </c>
      <c r="F7" s="9" t="str">
        <f ca="1">+WORLDCUP!BD61</f>
        <v>Paraguay</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Egypt</v>
      </c>
      <c r="E8" s="9" t="str">
        <f ca="1">+WORLDCUP!BD66</f>
        <v>Iraq</v>
      </c>
      <c r="F8" s="9" t="str">
        <f ca="1">+WORLDCUP!BD61</f>
        <v>Paraguay</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Egypt</v>
      </c>
      <c r="E9" s="9" t="str">
        <f ca="1">+WORLDCUP!BD67</f>
        <v>Algeria</v>
      </c>
      <c r="F9" s="9" t="str">
        <f ca="1">+WORLDCUP!BD61</f>
        <v>Paraguay</v>
      </c>
      <c r="G9" s="9" t="str">
        <f ca="1">+WORLDCUP!BD65</f>
        <v>Saudi Arabia</v>
      </c>
      <c r="H9" s="9" t="str">
        <f ca="1">+WORLDCUP!BD63</f>
        <v>Sweden</v>
      </c>
      <c r="I9" s="9" t="str">
        <f ca="1">+WORLDCUP!BD69</f>
        <v>Ghana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Egypt</v>
      </c>
      <c r="E10" s="9" t="str">
        <f ca="1">+WORLDCUP!BD67</f>
        <v>Algeria</v>
      </c>
      <c r="F10" s="9" t="str">
        <f ca="1">+WORLDCUP!BD61</f>
        <v>Paraguay</v>
      </c>
      <c r="G10" s="9" t="str">
        <f ca="1">+WORLDCUP!BD65</f>
        <v>Saudi Arabia</v>
      </c>
      <c r="H10" s="9" t="str">
        <f ca="1">+WORLDCUP!BD63</f>
        <v>Sweden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Iraq</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Iraq</v>
      </c>
      <c r="F12" s="9" t="str">
        <f ca="1">+WORLDCUP!BD60</f>
        <v>Scotland</v>
      </c>
      <c r="G12" s="9" t="str">
        <f ca="1">+WORLDCUP!BD65</f>
        <v>Saudi Arabia</v>
      </c>
      <c r="H12" s="9" t="str">
        <f ca="1">+WORLDCUP!BD64</f>
        <v>Egypt</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Iraq</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Egypt</v>
      </c>
      <c r="E14" s="9" t="str">
        <f ca="1">+WORLDCUP!BD66</f>
        <v>Iraq</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Egypt</v>
      </c>
      <c r="E15" s="9" t="str">
        <f ca="1">+WORLDCUP!BD67</f>
        <v>Algeria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Egypt</v>
      </c>
      <c r="E16" s="9" t="str">
        <f ca="1">+WORLDCUP!BD66</f>
        <v>Iraq</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Egypt</v>
      </c>
      <c r="E17" s="9" t="str">
        <f ca="1">+WORLDCUP!BD67</f>
        <v>Algeria</v>
      </c>
      <c r="F17" s="9" t="str">
        <f ca="1">+WORLDCUP!BD60</f>
        <v>Scotland</v>
      </c>
      <c r="G17" s="9" t="str">
        <f ca="1">+WORLDCUP!BD65</f>
        <v>Saudi Arabia</v>
      </c>
      <c r="H17" s="9" t="str">
        <f ca="1">+WORLDCUP!BD63</f>
        <v>Sweden</v>
      </c>
      <c r="I17" s="9" t="str">
        <f ca="1">+WORLDCUP!BD69</f>
        <v>Ghana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Egypt</v>
      </c>
      <c r="E18" s="9" t="str">
        <f ca="1">+WORLDCUP!BD67</f>
        <v>Algeria</v>
      </c>
      <c r="F18" s="9" t="str">
        <f ca="1">+WORLDCUP!BD60</f>
        <v>Scotland</v>
      </c>
      <c r="G18" s="9" t="str">
        <f ca="1">+WORLDCUP!BD65</f>
        <v>Saudi Arabia</v>
      </c>
      <c r="H18" s="9" t="str">
        <f ca="1">+WORLDCUP!BD63</f>
        <v>Sweden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Iraq</v>
      </c>
      <c r="F19" s="9" t="str">
        <f ca="1">+WORLDCUP!BD60</f>
        <v>Scotland</v>
      </c>
      <c r="G19" s="9" t="str">
        <f ca="1">+WORLDCUP!BD67</f>
        <v>Algeria</v>
      </c>
      <c r="H19" s="9" t="str">
        <f ca="1">+WORLDCUP!BD61</f>
        <v>Paraguay</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Iraq</v>
      </c>
      <c r="F20" s="9" t="str">
        <f ca="1">+WORLDCUP!BD61</f>
        <v>Paraguay</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Iraq</v>
      </c>
      <c r="F21" s="9" t="str">
        <f ca="1">+WORLDCUP!BD61</f>
        <v>Paraguay</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Paraguay</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Iraq</v>
      </c>
      <c r="F23" s="9" t="str">
        <f ca="1">+WORLDCUP!BD61</f>
        <v>Paraguay</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Paraguay</v>
      </c>
      <c r="G24" s="9" t="str">
        <f ca="1">+WORLDCUP!BD65</f>
        <v>Saudi Arabia</v>
      </c>
      <c r="H24" s="9" t="str">
        <f ca="1">+WORLDCUP!BD63</f>
        <v>Sweden</v>
      </c>
      <c r="I24" s="9" t="str">
        <f ca="1">+WORLDCUP!BD69</f>
        <v>Ghana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Paraguay</v>
      </c>
      <c r="G25" s="9" t="str">
        <f ca="1">+WORLDCUP!BD65</f>
        <v>Saudi Arabia</v>
      </c>
      <c r="H25" s="9" t="str">
        <f ca="1">+WORLDCUP!BD63</f>
        <v>Sweden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Iraq</v>
      </c>
      <c r="F26" s="9" t="str">
        <f ca="1">+WORLDCUP!BD60</f>
        <v>Scotland</v>
      </c>
      <c r="G26" s="9" t="str">
        <f ca="1">+WORLDCUP!BD65</f>
        <v>Saudi Arabia</v>
      </c>
      <c r="H26" s="9" t="str">
        <f ca="1">+WORLDCUP!BD61</f>
        <v>Paraguay</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Egypt</v>
      </c>
      <c r="E27" s="9" t="str">
        <f ca="1">+WORLDCUP!BD66</f>
        <v>Iraq</v>
      </c>
      <c r="F27" s="9" t="str">
        <f ca="1">+WORLDCUP!BD60</f>
        <v>Scotland</v>
      </c>
      <c r="G27" s="9" t="str">
        <f ca="1">+WORLDCUP!BD67</f>
        <v>Algeria</v>
      </c>
      <c r="H27" s="9" t="str">
        <f ca="1">+WORLDCUP!BD61</f>
        <v>Paraguay</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Egypt</v>
      </c>
      <c r="E28" s="9" t="str">
        <f ca="1">+WORLDCUP!BD67</f>
        <v>Algeria</v>
      </c>
      <c r="F28" s="9" t="str">
        <f ca="1">+WORLDCUP!BD60</f>
        <v>Scotland</v>
      </c>
      <c r="G28" s="9" t="str">
        <f ca="1">+WORLDCUP!BD65</f>
        <v>Saudi Arabia</v>
      </c>
      <c r="H28" s="9" t="str">
        <f ca="1">+WORLDCUP!BD61</f>
        <v>Paraguay</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Egypt</v>
      </c>
      <c r="E29" s="9" t="str">
        <f ca="1">+WORLDCUP!BD66</f>
        <v>Iraq</v>
      </c>
      <c r="F29" s="9" t="str">
        <f ca="1">+WORLDCUP!BD60</f>
        <v>Scotland</v>
      </c>
      <c r="G29" s="9" t="str">
        <f ca="1">+WORLDCUP!BD65</f>
        <v>Saudi Arabia</v>
      </c>
      <c r="H29" s="9" t="str">
        <f ca="1">+WORLDCUP!BD61</f>
        <v>Paraguay</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Egypt</v>
      </c>
      <c r="E30" s="9" t="str">
        <f ca="1">+WORLDCUP!BD67</f>
        <v>Algeria</v>
      </c>
      <c r="F30" s="9" t="str">
        <f ca="1">+WORLDCUP!BD60</f>
        <v>Scotland</v>
      </c>
      <c r="G30" s="9" t="str">
        <f ca="1">+WORLDCUP!BD65</f>
        <v>Saudi Arabia</v>
      </c>
      <c r="H30" s="9" t="str">
        <f ca="1">+WORLDCUP!BD61</f>
        <v>Paraguay</v>
      </c>
      <c r="I30" s="9" t="str">
        <f ca="1">+WORLDCUP!BD69</f>
        <v>Ghana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Egypt</v>
      </c>
      <c r="E31" s="9" t="str">
        <f ca="1">+WORLDCUP!BD67</f>
        <v>Algeria</v>
      </c>
      <c r="F31" s="9" t="str">
        <f ca="1">+WORLDCUP!BD60</f>
        <v>Scotland</v>
      </c>
      <c r="G31" s="9" t="str">
        <f ca="1">+WORLDCUP!BD65</f>
        <v>Saudi Arabia</v>
      </c>
      <c r="H31" s="9" t="str">
        <f ca="1">+WORLDCUP!BD61</f>
        <v>Paraguay</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Paraguay</v>
      </c>
      <c r="G32" s="9" t="str">
        <f ca="1">+WORLDCUP!BD66</f>
        <v>Iraq</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Paraguay</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Iraq</v>
      </c>
      <c r="F34" s="9" t="str">
        <f ca="1">+WORLDCUP!BD61</f>
        <v>Paraguay</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Paraguay</v>
      </c>
      <c r="G35" s="9" t="str">
        <f ca="1">+WORLDCUP!BD65</f>
        <v>Saudi Arabia</v>
      </c>
      <c r="H35" s="9" t="str">
        <f ca="1">+WORLDCUP!BD63</f>
        <v>Sweden</v>
      </c>
      <c r="I35" s="9" t="str">
        <f ca="1">+WORLDCUP!BD69</f>
        <v>Ghana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Paraguay</v>
      </c>
      <c r="G36" s="9" t="str">
        <f ca="1">+WORLDCUP!BD65</f>
        <v>Saudi Arabia</v>
      </c>
      <c r="H36" s="9" t="str">
        <f ca="1">+WORLDCUP!BD63</f>
        <v>Sweden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Ecuador</v>
      </c>
      <c r="F37" s="9" t="str">
        <f ca="1">+WORLDCUP!BD61</f>
        <v>Paraguay</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Ecuador</v>
      </c>
      <c r="F38" s="9" t="str">
        <f ca="1">+WORLDCUP!BD61</f>
        <v>Paraguay</v>
      </c>
      <c r="G38" s="9" t="str">
        <f ca="1">+WORLDCUP!BD66</f>
        <v>Iraq</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Ecuador</v>
      </c>
      <c r="F39" s="9" t="str">
        <f ca="1">+WORLDCUP!BD61</f>
        <v>Paraguay</v>
      </c>
      <c r="G39" s="9" t="str">
        <f ca="1">+WORLDCUP!BD67</f>
        <v>Algeria</v>
      </c>
      <c r="H39" s="9" t="str">
        <f ca="1">+WORLDCUP!BD63</f>
        <v>Sweden</v>
      </c>
      <c r="I39" s="9" t="str">
        <f ca="1">+WORLDCUP!BD69</f>
        <v>Ghana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Ecuador</v>
      </c>
      <c r="F40" s="9" t="str">
        <f ca="1">+WORLDCUP!BD61</f>
        <v>Paraguay</v>
      </c>
      <c r="G40" s="9" t="str">
        <f ca="1">+WORLDCUP!BD67</f>
        <v>Algeria</v>
      </c>
      <c r="H40" s="9" t="str">
        <f ca="1">+WORLDCUP!BD63</f>
        <v>Sweden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Ecuador</v>
      </c>
      <c r="F41" s="9" t="str">
        <f ca="1">+WORLDCUP!BD61</f>
        <v>Paraguay</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Paraguay</v>
      </c>
      <c r="G42" s="9" t="str">
        <f ca="1">+WORLDCUP!BD65</f>
        <v>Saudi Arabia</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Paraguay</v>
      </c>
      <c r="G43" s="9" t="str">
        <f ca="1">+WORLDCUP!BD65</f>
        <v>Saudi Arabia</v>
      </c>
      <c r="H43" s="9" t="str">
        <f ca="1">+WORLDCUP!BD63</f>
        <v>Sweden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Ecuador</v>
      </c>
      <c r="F44" s="9" t="str">
        <f ca="1">+WORLDCUP!BD61</f>
        <v>Paraguay</v>
      </c>
      <c r="G44" s="9" t="str">
        <f ca="1">+WORLDCUP!BD65</f>
        <v>Saudi Arabia</v>
      </c>
      <c r="H44" s="9" t="str">
        <f ca="1">+WORLDCUP!BD63</f>
        <v>Sweden</v>
      </c>
      <c r="I44" s="9" t="str">
        <f ca="1">+WORLDCUP!BD69</f>
        <v>Ghana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Ecuador</v>
      </c>
      <c r="F45" s="9" t="str">
        <f ca="1">+WORLDCUP!BD61</f>
        <v>Paraguay</v>
      </c>
      <c r="G45" s="9" t="str">
        <f ca="1">+WORLDCUP!BD65</f>
        <v>Saudi Arabia</v>
      </c>
      <c r="H45" s="9" t="str">
        <f ca="1">+WORLDCUP!BD63</f>
        <v>Sweden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Paraguay</v>
      </c>
      <c r="G46" s="9" t="str">
        <f ca="1">+WORLDCUP!BD65</f>
        <v>Saudi Arabia</v>
      </c>
      <c r="H46" s="9" t="str">
        <f ca="1">+WORLDCUP!BD63</f>
        <v>Sweden</v>
      </c>
      <c r="I46" s="9" t="str">
        <f ca="1">+WORLDCUP!BD62</f>
        <v>Ecuador</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Canada</v>
      </c>
      <c r="F47" s="9" t="str">
        <f ca="1">+WORLDCUP!BD63</f>
        <v>Sweden</v>
      </c>
      <c r="G47" s="9" t="str">
        <f ca="1">+WORLDCUP!BD66</f>
        <v>Iraq</v>
      </c>
      <c r="H47" s="9" t="str">
        <f ca="1">+WORLDCUP!BD64</f>
        <v>Egypt</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Iraq</v>
      </c>
      <c r="F48" s="9" t="str">
        <f ca="1">+WORLDCUP!BD59</f>
        <v>Canada</v>
      </c>
      <c r="G48" s="9" t="str">
        <f ca="1">+WORLDCUP!BD65</f>
        <v>Saudi Arabia</v>
      </c>
      <c r="H48" s="9" t="str">
        <f ca="1">+WORLDCUP!BD64</f>
        <v>Egypt</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Canada</v>
      </c>
      <c r="F49" s="9" t="str">
        <f ca="1">+WORLDCUP!BD63</f>
        <v>Sweden</v>
      </c>
      <c r="G49" s="9" t="str">
        <f ca="1">+WORLDCUP!BD66</f>
        <v>Iraq</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Canada</v>
      </c>
      <c r="F50" s="9" t="str">
        <f ca="1">+WORLDCUP!BD63</f>
        <v>Sweden</v>
      </c>
      <c r="G50" s="9" t="str">
        <f ca="1">+WORLDCUP!BD66</f>
        <v>Iraq</v>
      </c>
      <c r="H50" s="9" t="str">
        <f ca="1">+WORLDCUP!BD64</f>
        <v>Egypt</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Canada</v>
      </c>
      <c r="F51" s="9" t="str">
        <f ca="1">+WORLDCUP!BD63</f>
        <v>Sweden</v>
      </c>
      <c r="G51" s="9" t="str">
        <f ca="1">+WORLDCUP!BD65</f>
        <v>Saudi Arabia</v>
      </c>
      <c r="H51" s="9" t="str">
        <f ca="1">+WORLDCUP!BD64</f>
        <v>Egypt</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Egypt</v>
      </c>
      <c r="E52" s="9" t="str">
        <f ca="1">+WORLDCUP!BD59</f>
        <v>Canada</v>
      </c>
      <c r="F52" s="9" t="str">
        <f ca="1">+WORLDCUP!BD63</f>
        <v>Sweden</v>
      </c>
      <c r="G52" s="9" t="str">
        <f ca="1">+WORLDCUP!BD66</f>
        <v>Iraq</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Canada</v>
      </c>
      <c r="F53" s="9" t="str">
        <f ca="1">+WORLDCUP!BD63</f>
        <v>Sweden</v>
      </c>
      <c r="G53" s="9" t="str">
        <f ca="1">+WORLDCUP!BD65</f>
        <v>Saudi Arabia</v>
      </c>
      <c r="H53" s="9" t="str">
        <f ca="1">+WORLDCUP!BD64</f>
        <v>Egypt</v>
      </c>
      <c r="I53" s="9" t="str">
        <f ca="1">+WORLDCUP!BD69</f>
        <v>Ghana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Canada</v>
      </c>
      <c r="F54" s="9" t="str">
        <f ca="1">+WORLDCUP!BD63</f>
        <v>Sweden</v>
      </c>
      <c r="G54" s="9" t="str">
        <f ca="1">+WORLDCUP!BD65</f>
        <v>Saudi Arabia</v>
      </c>
      <c r="H54" s="9" t="str">
        <f ca="1">+WORLDCUP!BD64</f>
        <v>Egypt</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Canada</v>
      </c>
      <c r="F55" s="9" t="str">
        <f ca="1">+WORLDCUP!BD61</f>
        <v>Paraguay</v>
      </c>
      <c r="G55" s="9" t="str">
        <f ca="1">+WORLDCUP!BD66</f>
        <v>Iraq</v>
      </c>
      <c r="H55" s="9" t="str">
        <f ca="1">+WORLDCUP!BD64</f>
        <v>Egypt</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Canada</v>
      </c>
      <c r="F56" s="9" t="str">
        <f ca="1">+WORLDCUP!BD61</f>
        <v>Paraguay</v>
      </c>
      <c r="G56" s="9" t="str">
        <f ca="1">+WORLDCUP!BD66</f>
        <v>Iraq</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Egypt</v>
      </c>
      <c r="E57" s="9" t="str">
        <f ca="1">+WORLDCUP!BD59</f>
        <v>Canada</v>
      </c>
      <c r="F57" s="9" t="str">
        <f ca="1">+WORLDCUP!BD61</f>
        <v>Paraguay</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Canada</v>
      </c>
      <c r="F58" s="9" t="str">
        <f ca="1">+WORLDCUP!BD61</f>
        <v>Paraguay</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Canada</v>
      </c>
      <c r="F59" s="9" t="str">
        <f ca="1">+WORLDCUP!BD61</f>
        <v>Paraguay</v>
      </c>
      <c r="G59" s="9" t="str">
        <f ca="1">+WORLDCUP!BD66</f>
        <v>Iraq</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Canada</v>
      </c>
      <c r="F60" s="9" t="str">
        <f ca="1">+WORLDCUP!BD61</f>
        <v>Paraguay</v>
      </c>
      <c r="G60" s="9" t="str">
        <f ca="1">+WORLDCUP!BD67</f>
        <v>Algeria</v>
      </c>
      <c r="H60" s="9" t="str">
        <f ca="1">+WORLDCUP!BD63</f>
        <v>Sweden</v>
      </c>
      <c r="I60" s="9" t="str">
        <f ca="1">+WORLDCUP!BD69</f>
        <v>Ghana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Canada</v>
      </c>
      <c r="F61" s="9" t="str">
        <f ca="1">+WORLDCUP!BD61</f>
        <v>Paraguay</v>
      </c>
      <c r="G61" s="9" t="str">
        <f ca="1">+WORLDCUP!BD67</f>
        <v>Algeria</v>
      </c>
      <c r="H61" s="9" t="str">
        <f ca="1">+WORLDCUP!BD63</f>
        <v>Sweden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Canada</v>
      </c>
      <c r="F62" s="9" t="str">
        <f ca="1">+WORLDCUP!BD61</f>
        <v>Paraguay</v>
      </c>
      <c r="G62" s="9" t="str">
        <f ca="1">+WORLDCUP!BD66</f>
        <v>Iraq</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Canada</v>
      </c>
      <c r="F63" s="9" t="str">
        <f ca="1">+WORLDCUP!BD61</f>
        <v>Paraguay</v>
      </c>
      <c r="G63" s="9" t="str">
        <f ca="1">+WORLDCUP!BD66</f>
        <v>Iraq</v>
      </c>
      <c r="H63" s="9" t="str">
        <f ca="1">+WORLDCUP!BD64</f>
        <v>Egypt</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Canada</v>
      </c>
      <c r="F64" s="9" t="str">
        <f ca="1">+WORLDCUP!BD61</f>
        <v>Paraguay</v>
      </c>
      <c r="G64" s="9" t="str">
        <f ca="1">+WORLDCUP!BD65</f>
        <v>Saudi Arabia</v>
      </c>
      <c r="H64" s="9" t="str">
        <f ca="1">+WORLDCUP!BD64</f>
        <v>Egypt</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Egypt</v>
      </c>
      <c r="E65" s="9" t="str">
        <f ca="1">+WORLDCUP!BD59</f>
        <v>Canada</v>
      </c>
      <c r="F65" s="9" t="str">
        <f ca="1">+WORLDCUP!BD61</f>
        <v>Paraguay</v>
      </c>
      <c r="G65" s="9" t="str">
        <f ca="1">+WORLDCUP!BD66</f>
        <v>Iraq</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Canada</v>
      </c>
      <c r="F66" s="9" t="str">
        <f ca="1">+WORLDCUP!BD61</f>
        <v>Paraguay</v>
      </c>
      <c r="G66" s="9" t="str">
        <f ca="1">+WORLDCUP!BD65</f>
        <v>Saudi Arabia</v>
      </c>
      <c r="H66" s="9" t="str">
        <f ca="1">+WORLDCUP!BD64</f>
        <v>Egypt</v>
      </c>
      <c r="I66" s="9" t="str">
        <f ca="1">+WORLDCUP!BD69</f>
        <v>Ghana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Canada</v>
      </c>
      <c r="F67" s="9" t="str">
        <f ca="1">+WORLDCUP!BD61</f>
        <v>Paraguay</v>
      </c>
      <c r="G67" s="9" t="str">
        <f ca="1">+WORLDCUP!BD65</f>
        <v>Saudi Arabia</v>
      </c>
      <c r="H67" s="9" t="str">
        <f ca="1">+WORLDCUP!BD64</f>
        <v>Egypt</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Canada</v>
      </c>
      <c r="F68" s="9" t="str">
        <f ca="1">+WORLDCUP!BD61</f>
        <v>Paraguay</v>
      </c>
      <c r="G68" s="9" t="str">
        <f ca="1">+WORLDCUP!BD66</f>
        <v>Iraq</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Canada</v>
      </c>
      <c r="F69" s="9" t="str">
        <f ca="1">+WORLDCUP!BD61</f>
        <v>Paraguay</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Iraq</v>
      </c>
      <c r="E70" s="9" t="str">
        <f ca="1">+WORLDCUP!BD59</f>
        <v>Canada</v>
      </c>
      <c r="F70" s="9" t="str">
        <f ca="1">+WORLDCUP!BD61</f>
        <v>Paraguay</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Canada</v>
      </c>
      <c r="F71" s="9" t="str">
        <f ca="1">+WORLDCUP!BD61</f>
        <v>Paraguay</v>
      </c>
      <c r="G71" s="9" t="str">
        <f ca="1">+WORLDCUP!BD65</f>
        <v>Saudi Arabia</v>
      </c>
      <c r="H71" s="9" t="str">
        <f ca="1">+WORLDCUP!BD63</f>
        <v>Sweden</v>
      </c>
      <c r="I71" s="9" t="str">
        <f ca="1">+WORLDCUP!BD69</f>
        <v>Ghana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Canada</v>
      </c>
      <c r="F72" s="9" t="str">
        <f ca="1">+WORLDCUP!BD61</f>
        <v>Paraguay</v>
      </c>
      <c r="G72" s="9" t="str">
        <f ca="1">+WORLDCUP!BD65</f>
        <v>Saudi Arabia</v>
      </c>
      <c r="H72" s="9" t="str">
        <f ca="1">+WORLDCUP!BD63</f>
        <v>Sweden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Egypt</v>
      </c>
      <c r="E73" s="9" t="str">
        <f ca="1">+WORLDCUP!BD59</f>
        <v>Canada</v>
      </c>
      <c r="F73" s="9" t="str">
        <f ca="1">+WORLDCUP!BD61</f>
        <v>Paraguay</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Egypt</v>
      </c>
      <c r="E74" s="9" t="str">
        <f ca="1">+WORLDCUP!BD59</f>
        <v>Canada</v>
      </c>
      <c r="F74" s="9" t="str">
        <f ca="1">+WORLDCUP!BD61</f>
        <v>Paraguay</v>
      </c>
      <c r="G74" s="9" t="str">
        <f ca="1">+WORLDCUP!BD66</f>
        <v>Iraq</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Egypt</v>
      </c>
      <c r="E75" s="9" t="str">
        <f ca="1">+WORLDCUP!BD59</f>
        <v>Canada</v>
      </c>
      <c r="F75" s="9" t="str">
        <f ca="1">+WORLDCUP!BD61</f>
        <v>Paraguay</v>
      </c>
      <c r="G75" s="9" t="str">
        <f ca="1">+WORLDCUP!BD67</f>
        <v>Algeria</v>
      </c>
      <c r="H75" s="9" t="str">
        <f ca="1">+WORLDCUP!BD63</f>
        <v>Sweden</v>
      </c>
      <c r="I75" s="9" t="str">
        <f ca="1">+WORLDCUP!BD69</f>
        <v>Ghana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Egypt</v>
      </c>
      <c r="E76" s="9" t="str">
        <f ca="1">+WORLDCUP!BD59</f>
        <v>Canada</v>
      </c>
      <c r="F76" s="9" t="str">
        <f ca="1">+WORLDCUP!BD61</f>
        <v>Paraguay</v>
      </c>
      <c r="G76" s="9" t="str">
        <f ca="1">+WORLDCUP!BD67</f>
        <v>Algeria</v>
      </c>
      <c r="H76" s="9" t="str">
        <f ca="1">+WORLDCUP!BD63</f>
        <v>Sweden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Egypt</v>
      </c>
      <c r="E77" s="9" t="str">
        <f ca="1">+WORLDCUP!BD59</f>
        <v>Canada</v>
      </c>
      <c r="F77" s="9" t="str">
        <f ca="1">+WORLDCUP!BD61</f>
        <v>Paraguay</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Canada</v>
      </c>
      <c r="F78" s="9" t="str">
        <f ca="1">+WORLDCUP!BD61</f>
        <v>Paraguay</v>
      </c>
      <c r="G78" s="9" t="str">
        <f ca="1">+WORLDCUP!BD67</f>
        <v>Algeria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Canada</v>
      </c>
      <c r="F79" s="9" t="str">
        <f ca="1">+WORLDCUP!BD61</f>
        <v>Paraguay</v>
      </c>
      <c r="G79" s="9" t="str">
        <f ca="1">+WORLDCUP!BD67</f>
        <v>Algeria</v>
      </c>
      <c r="H79" s="9" t="str">
        <f ca="1">+WORLDCUP!BD63</f>
        <v>Sweden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Egypt</v>
      </c>
      <c r="E80" s="9" t="str">
        <f ca="1">+WORLDCUP!BD59</f>
        <v>Canada</v>
      </c>
      <c r="F80" s="9" t="str">
        <f ca="1">+WORLDCUP!BD61</f>
        <v>Paraguay</v>
      </c>
      <c r="G80" s="9" t="str">
        <f ca="1">+WORLDCUP!BD65</f>
        <v>Saudi Arabia</v>
      </c>
      <c r="H80" s="9" t="str">
        <f ca="1">+WORLDCUP!BD63</f>
        <v>Sweden</v>
      </c>
      <c r="I80" s="9" t="str">
        <f ca="1">+WORLDCUP!BD69</f>
        <v>Ghana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Egypt</v>
      </c>
      <c r="E81" s="9" t="str">
        <f ca="1">+WORLDCUP!BD59</f>
        <v>Canada</v>
      </c>
      <c r="F81" s="9" t="str">
        <f ca="1">+WORLDCUP!BD61</f>
        <v>Paraguay</v>
      </c>
      <c r="G81" s="9" t="str">
        <f ca="1">+WORLDCUP!BD65</f>
        <v>Saudi Arabia</v>
      </c>
      <c r="H81" s="9" t="str">
        <f ca="1">+WORLDCUP!BD63</f>
        <v>Sweden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Canada</v>
      </c>
      <c r="F82" s="9" t="str">
        <f ca="1">+WORLDCUP!BD61</f>
        <v>Paraguay</v>
      </c>
      <c r="G82" s="9" t="str">
        <f ca="1">+WORLDCUP!BD67</f>
        <v>Algeria</v>
      </c>
      <c r="H82" s="9" t="str">
        <f ca="1">+WORLDCUP!BD63</f>
        <v>Sweden</v>
      </c>
      <c r="I82" s="9" t="str">
        <f ca="1">+WORLDCUP!BD62</f>
        <v>Ecuador</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Canada</v>
      </c>
      <c r="F83" s="9" t="str">
        <f ca="1">+WORLDCUP!BD60</f>
        <v>Scotland</v>
      </c>
      <c r="G83" s="9" t="str">
        <f ca="1">+WORLDCUP!BD66</f>
        <v>Iraq</v>
      </c>
      <c r="H83" s="9" t="str">
        <f ca="1">+WORLDCUP!BD64</f>
        <v>Egypt</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Canada</v>
      </c>
      <c r="F84" s="9" t="str">
        <f ca="1">+WORLDCUP!BD60</f>
        <v>Scotland</v>
      </c>
      <c r="G84" s="9" t="str">
        <f ca="1">+WORLDCUP!BD66</f>
        <v>Iraq</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Egypt</v>
      </c>
      <c r="E85" s="9" t="str">
        <f ca="1">+WORLDCUP!BD59</f>
        <v>Canada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Canada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Canada</v>
      </c>
      <c r="F87" s="9" t="str">
        <f ca="1">+WORLDCUP!BD60</f>
        <v>Scotland</v>
      </c>
      <c r="G87" s="9" t="str">
        <f ca="1">+WORLDCUP!BD66</f>
        <v>Iraq</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Canada</v>
      </c>
      <c r="F88" s="9" t="str">
        <f ca="1">+WORLDCUP!BD60</f>
        <v>Scotland</v>
      </c>
      <c r="G88" s="9" t="str">
        <f ca="1">+WORLDCUP!BD67</f>
        <v>Algeria</v>
      </c>
      <c r="H88" s="9" t="str">
        <f ca="1">+WORLDCUP!BD63</f>
        <v>Sweden</v>
      </c>
      <c r="I88" s="9" t="str">
        <f ca="1">+WORLDCUP!BD69</f>
        <v>Ghana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Canada</v>
      </c>
      <c r="F89" s="9" t="str">
        <f ca="1">+WORLDCUP!BD60</f>
        <v>Scotland</v>
      </c>
      <c r="G89" s="9" t="str">
        <f ca="1">+WORLDCUP!BD67</f>
        <v>Algeria</v>
      </c>
      <c r="H89" s="9" t="str">
        <f ca="1">+WORLDCUP!BD63</f>
        <v>Sweden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Canada</v>
      </c>
      <c r="F90" s="9" t="str">
        <f ca="1">+WORLDCUP!BD60</f>
        <v>Scotland</v>
      </c>
      <c r="G90" s="9" t="str">
        <f ca="1">+WORLDCUP!BD66</f>
        <v>Iraq</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Canada</v>
      </c>
      <c r="F91" s="9" t="str">
        <f ca="1">+WORLDCUP!BD60</f>
        <v>Scotland</v>
      </c>
      <c r="G91" s="9" t="str">
        <f ca="1">+WORLDCUP!BD66</f>
        <v>Iraq</v>
      </c>
      <c r="H91" s="9" t="str">
        <f ca="1">+WORLDCUP!BD64</f>
        <v>Egypt</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Canada</v>
      </c>
      <c r="F92" s="9" t="str">
        <f ca="1">+WORLDCUP!BD60</f>
        <v>Scotland</v>
      </c>
      <c r="G92" s="9" t="str">
        <f ca="1">+WORLDCUP!BD65</f>
        <v>Saudi Arabia</v>
      </c>
      <c r="H92" s="9" t="str">
        <f ca="1">+WORLDCUP!BD64</f>
        <v>Egypt</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Egypt</v>
      </c>
      <c r="E93" s="9" t="str">
        <f ca="1">+WORLDCUP!BD59</f>
        <v>Canada</v>
      </c>
      <c r="F93" s="9" t="str">
        <f ca="1">+WORLDCUP!BD60</f>
        <v>Scotland</v>
      </c>
      <c r="G93" s="9" t="str">
        <f ca="1">+WORLDCUP!BD66</f>
        <v>Iraq</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Canada</v>
      </c>
      <c r="F94" s="9" t="str">
        <f ca="1">+WORLDCUP!BD60</f>
        <v>Scotland</v>
      </c>
      <c r="G94" s="9" t="str">
        <f ca="1">+WORLDCUP!BD65</f>
        <v>Saudi Arabia</v>
      </c>
      <c r="H94" s="9" t="str">
        <f ca="1">+WORLDCUP!BD64</f>
        <v>Egypt</v>
      </c>
      <c r="I94" s="9" t="str">
        <f ca="1">+WORLDCUP!BD69</f>
        <v>Ghana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Canada</v>
      </c>
      <c r="F95" s="9" t="str">
        <f ca="1">+WORLDCUP!BD60</f>
        <v>Scotland</v>
      </c>
      <c r="G95" s="9" t="str">
        <f ca="1">+WORLDCUP!BD65</f>
        <v>Saudi Arabia</v>
      </c>
      <c r="H95" s="9" t="str">
        <f ca="1">+WORLDCUP!BD64</f>
        <v>Egypt</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Canada</v>
      </c>
      <c r="F96" s="9" t="str">
        <f ca="1">+WORLDCUP!BD60</f>
        <v>Scotland</v>
      </c>
      <c r="G96" s="9" t="str">
        <f ca="1">+WORLDCUP!BD66</f>
        <v>Iraq</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Canada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Iraq</v>
      </c>
      <c r="E98" s="9" t="str">
        <f ca="1">+WORLDCUP!BD59</f>
        <v>Canada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Canada</v>
      </c>
      <c r="F99" s="9" t="str">
        <f ca="1">+WORLDCUP!BD60</f>
        <v>Scotland</v>
      </c>
      <c r="G99" s="9" t="str">
        <f ca="1">+WORLDCUP!BD65</f>
        <v>Saudi Arabia</v>
      </c>
      <c r="H99" s="9" t="str">
        <f ca="1">+WORLDCUP!BD63</f>
        <v>Sweden</v>
      </c>
      <c r="I99" s="9" t="str">
        <f ca="1">+WORLDCUP!BD69</f>
        <v>Ghana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Canada</v>
      </c>
      <c r="F100" s="9" t="str">
        <f ca="1">+WORLDCUP!BD60</f>
        <v>Scotland</v>
      </c>
      <c r="G100" s="9" t="str">
        <f ca="1">+WORLDCUP!BD65</f>
        <v>Saudi Arabia</v>
      </c>
      <c r="H100" s="9" t="str">
        <f ca="1">+WORLDCUP!BD63</f>
        <v>Sweden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Egypt</v>
      </c>
      <c r="E101" s="9" t="str">
        <f ca="1">+WORLDCUP!BD59</f>
        <v>Canada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Egypt</v>
      </c>
      <c r="E102" s="9" t="str">
        <f ca="1">+WORLDCUP!BD59</f>
        <v>Canada</v>
      </c>
      <c r="F102" s="9" t="str">
        <f ca="1">+WORLDCUP!BD60</f>
        <v>Scotland</v>
      </c>
      <c r="G102" s="9" t="str">
        <f ca="1">+WORLDCUP!BD66</f>
        <v>Iraq</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Egypt</v>
      </c>
      <c r="E103" s="9" t="str">
        <f ca="1">+WORLDCUP!BD59</f>
        <v>Canada</v>
      </c>
      <c r="F103" s="9" t="str">
        <f ca="1">+WORLDCUP!BD60</f>
        <v>Scotland</v>
      </c>
      <c r="G103" s="9" t="str">
        <f ca="1">+WORLDCUP!BD67</f>
        <v>Algeria</v>
      </c>
      <c r="H103" s="9" t="str">
        <f ca="1">+WORLDCUP!BD63</f>
        <v>Sweden</v>
      </c>
      <c r="I103" s="9" t="str">
        <f ca="1">+WORLDCUP!BD69</f>
        <v>Ghana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Egypt</v>
      </c>
      <c r="E104" s="9" t="str">
        <f ca="1">+WORLDCUP!BD59</f>
        <v>Canada</v>
      </c>
      <c r="F104" s="9" t="str">
        <f ca="1">+WORLDCUP!BD60</f>
        <v>Scotland</v>
      </c>
      <c r="G104" s="9" t="str">
        <f ca="1">+WORLDCUP!BD67</f>
        <v>Algeria</v>
      </c>
      <c r="H104" s="9" t="str">
        <f ca="1">+WORLDCUP!BD63</f>
        <v>Sweden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Egypt</v>
      </c>
      <c r="E105" s="9" t="str">
        <f ca="1">+WORLDCUP!BD59</f>
        <v>Canada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Canada</v>
      </c>
      <c r="F106" s="9" t="str">
        <f ca="1">+WORLDCUP!BD60</f>
        <v>Scotland</v>
      </c>
      <c r="G106" s="9" t="str">
        <f ca="1">+WORLDCUP!BD67</f>
        <v>Algeria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Canada</v>
      </c>
      <c r="F107" s="9" t="str">
        <f ca="1">+WORLDCUP!BD60</f>
        <v>Scotland</v>
      </c>
      <c r="G107" s="9" t="str">
        <f ca="1">+WORLDCUP!BD67</f>
        <v>Algeria</v>
      </c>
      <c r="H107" s="9" t="str">
        <f ca="1">+WORLDCUP!BD63</f>
        <v>Sweden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Egypt</v>
      </c>
      <c r="E108" s="9" t="str">
        <f ca="1">+WORLDCUP!BD59</f>
        <v>Canada</v>
      </c>
      <c r="F108" s="9" t="str">
        <f ca="1">+WORLDCUP!BD60</f>
        <v>Scotland</v>
      </c>
      <c r="G108" s="9" t="str">
        <f ca="1">+WORLDCUP!BD65</f>
        <v>Saudi Arabia</v>
      </c>
      <c r="H108" s="9" t="str">
        <f ca="1">+WORLDCUP!BD63</f>
        <v>Sweden</v>
      </c>
      <c r="I108" s="9" t="str">
        <f ca="1">+WORLDCUP!BD69</f>
        <v>Ghana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Egypt</v>
      </c>
      <c r="E109" s="9" t="str">
        <f ca="1">+WORLDCUP!BD59</f>
        <v>Canada</v>
      </c>
      <c r="F109" s="9" t="str">
        <f ca="1">+WORLDCUP!BD60</f>
        <v>Scotland</v>
      </c>
      <c r="G109" s="9" t="str">
        <f ca="1">+WORLDCUP!BD65</f>
        <v>Saudi Arabia</v>
      </c>
      <c r="H109" s="9" t="str">
        <f ca="1">+WORLDCUP!BD63</f>
        <v>Sweden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Canada</v>
      </c>
      <c r="F110" s="9" t="str">
        <f ca="1">+WORLDCUP!BD60</f>
        <v>Scotland</v>
      </c>
      <c r="G110" s="9" t="str">
        <f ca="1">+WORLDCUP!BD67</f>
        <v>Algeria</v>
      </c>
      <c r="H110" s="9" t="str">
        <f ca="1">+WORLDCUP!BD63</f>
        <v>Sweden</v>
      </c>
      <c r="I110" s="9" t="str">
        <f ca="1">+WORLDCUP!BD62</f>
        <v>Ecuador</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Canada</v>
      </c>
      <c r="F111" s="9" t="str">
        <f ca="1">+WORLDCUP!BD60</f>
        <v>Scotland</v>
      </c>
      <c r="G111" s="9" t="str">
        <f ca="1">+WORLDCUP!BD66</f>
        <v>Iraq</v>
      </c>
      <c r="H111" s="9" t="str">
        <f ca="1">+WORLDCUP!BD61</f>
        <v>Paraguay</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Egypt</v>
      </c>
      <c r="E112" s="9" t="str">
        <f ca="1">+WORLDCUP!BD59</f>
        <v>Canada</v>
      </c>
      <c r="F112" s="9" t="str">
        <f ca="1">+WORLDCUP!BD60</f>
        <v>Scotland</v>
      </c>
      <c r="G112" s="9" t="str">
        <f ca="1">+WORLDCUP!BD67</f>
        <v>Algeria</v>
      </c>
      <c r="H112" s="9" t="str">
        <f ca="1">+WORLDCUP!BD61</f>
        <v>Paraguay</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Canada</v>
      </c>
      <c r="F113" s="9" t="str">
        <f ca="1">+WORLDCUP!BD60</f>
        <v>Scotland</v>
      </c>
      <c r="G113" s="9" t="str">
        <f ca="1">+WORLDCUP!BD67</f>
        <v>Algeria</v>
      </c>
      <c r="H113" s="9" t="str">
        <f ca="1">+WORLDCUP!BD61</f>
        <v>Paraguay</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Canada</v>
      </c>
      <c r="F114" s="9" t="str">
        <f ca="1">+WORLDCUP!BD60</f>
        <v>Scotland</v>
      </c>
      <c r="G114" s="9" t="str">
        <f ca="1">+WORLDCUP!BD66</f>
        <v>Iraq</v>
      </c>
      <c r="H114" s="9" t="str">
        <f ca="1">+WORLDCUP!BD61</f>
        <v>Paraguay</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Canada</v>
      </c>
      <c r="F115" s="9" t="str">
        <f ca="1">+WORLDCUP!BD60</f>
        <v>Scotland</v>
      </c>
      <c r="G115" s="9" t="str">
        <f ca="1">+WORLDCUP!BD67</f>
        <v>Algeria</v>
      </c>
      <c r="H115" s="9" t="str">
        <f ca="1">+WORLDCUP!BD61</f>
        <v>Paraguay</v>
      </c>
      <c r="I115" s="9" t="str">
        <f ca="1">+WORLDCUP!BD69</f>
        <v>Ghana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Canada</v>
      </c>
      <c r="F116" s="9" t="str">
        <f ca="1">+WORLDCUP!BD60</f>
        <v>Scotland</v>
      </c>
      <c r="G116" s="9" t="str">
        <f ca="1">+WORLDCUP!BD67</f>
        <v>Algeria</v>
      </c>
      <c r="H116" s="9" t="str">
        <f ca="1">+WORLDCUP!BD61</f>
        <v>Paraguay</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Canada</v>
      </c>
      <c r="F117" s="9" t="str">
        <f ca="1">+WORLDCUP!BD61</f>
        <v>Paraguay</v>
      </c>
      <c r="G117" s="9" t="str">
        <f ca="1">+WORLDCUP!BD66</f>
        <v>Iraq</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Canada</v>
      </c>
      <c r="F118" s="9" t="str">
        <f ca="1">+WORLDCUP!BD61</f>
        <v>Paraguay</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Iraq</v>
      </c>
      <c r="E119" s="9" t="str">
        <f ca="1">+WORLDCUP!BD59</f>
        <v>Canada</v>
      </c>
      <c r="F119" s="9" t="str">
        <f ca="1">+WORLDCUP!BD61</f>
        <v>Paraguay</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Canada</v>
      </c>
      <c r="F120" s="9" t="str">
        <f ca="1">+WORLDCUP!BD61</f>
        <v>Paraguay</v>
      </c>
      <c r="G120" s="9" t="str">
        <f ca="1">+WORLDCUP!BD65</f>
        <v>Saudi Arabia</v>
      </c>
      <c r="H120" s="9" t="str">
        <f ca="1">+WORLDCUP!BD63</f>
        <v>Sweden</v>
      </c>
      <c r="I120" s="9" t="str">
        <f ca="1">+WORLDCUP!BD69</f>
        <v>Ghana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Canada</v>
      </c>
      <c r="F121" s="9" t="str">
        <f ca="1">+WORLDCUP!BD61</f>
        <v>Paraguay</v>
      </c>
      <c r="G121" s="9" t="str">
        <f ca="1">+WORLDCUP!BD65</f>
        <v>Saudi Arabia</v>
      </c>
      <c r="H121" s="9" t="str">
        <f ca="1">+WORLDCUP!BD63</f>
        <v>Sweden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Canada</v>
      </c>
      <c r="F122" s="9" t="str">
        <f ca="1">+WORLDCUP!BD61</f>
        <v>Paraguay</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Canada</v>
      </c>
      <c r="F123" s="9" t="str">
        <f ca="1">+WORLDCUP!BD61</f>
        <v>Paraguay</v>
      </c>
      <c r="G123" s="9" t="str">
        <f ca="1">+WORLDCUP!BD66</f>
        <v>Iraq</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Canada</v>
      </c>
      <c r="F124" s="9" t="str">
        <f ca="1">+WORLDCUP!BD61</f>
        <v>Paraguay</v>
      </c>
      <c r="G124" s="9" t="str">
        <f ca="1">+WORLDCUP!BD67</f>
        <v>Algeria</v>
      </c>
      <c r="H124" s="9" t="str">
        <f ca="1">+WORLDCUP!BD63</f>
        <v>Sweden</v>
      </c>
      <c r="I124" s="9" t="str">
        <f ca="1">+WORLDCUP!BD69</f>
        <v>Ghana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Canada</v>
      </c>
      <c r="F125" s="9" t="str">
        <f ca="1">+WORLDCUP!BD61</f>
        <v>Paraguay</v>
      </c>
      <c r="G125" s="9" t="str">
        <f ca="1">+WORLDCUP!BD67</f>
        <v>Algeria</v>
      </c>
      <c r="H125" s="9" t="str">
        <f ca="1">+WORLDCUP!BD63</f>
        <v>Sweden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Canada</v>
      </c>
      <c r="F126" s="9" t="str">
        <f ca="1">+WORLDCUP!BD61</f>
        <v>Paraguay</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Canada</v>
      </c>
      <c r="F127" s="9" t="str">
        <f ca="1">+WORLDCUP!BD61</f>
        <v>Paraguay</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Canada</v>
      </c>
      <c r="F128" s="9" t="str">
        <f ca="1">+WORLDCUP!BD60</f>
        <v>Scotland</v>
      </c>
      <c r="G128" s="9" t="str">
        <f ca="1">+WORLDCUP!BD67</f>
        <v>Algeria</v>
      </c>
      <c r="H128" s="9" t="str">
        <f ca="1">+WORLDCUP!BD63</f>
        <v>Sweden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Canada</v>
      </c>
      <c r="F129" s="9" t="str">
        <f ca="1">+WORLDCUP!BD61</f>
        <v>Paraguay</v>
      </c>
      <c r="G129" s="9" t="str">
        <f ca="1">+WORLDCUP!BD65</f>
        <v>Saudi Arabia</v>
      </c>
      <c r="H129" s="9" t="str">
        <f ca="1">+WORLDCUP!BD63</f>
        <v>Sweden</v>
      </c>
      <c r="I129" s="9" t="str">
        <f ca="1">+WORLDCUP!BD69</f>
        <v>Ghana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Canada</v>
      </c>
      <c r="F130" s="9" t="str">
        <f ca="1">+WORLDCUP!BD61</f>
        <v>Paraguay</v>
      </c>
      <c r="G130" s="9" t="str">
        <f ca="1">+WORLDCUP!BD65</f>
        <v>Saudi Arabia</v>
      </c>
      <c r="H130" s="9" t="str">
        <f ca="1">+WORLDCUP!BD63</f>
        <v>Sweden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Canada</v>
      </c>
      <c r="F131" s="9" t="str">
        <f ca="1">+WORLDCUP!BD60</f>
        <v>Scotland</v>
      </c>
      <c r="G131" s="9" t="str">
        <f ca="1">+WORLDCUP!BD67</f>
        <v>Algeria</v>
      </c>
      <c r="H131" s="9" t="str">
        <f ca="1">+WORLDCUP!BD63</f>
        <v>Sweden</v>
      </c>
      <c r="I131" s="9" t="str">
        <f ca="1">+WORLDCUP!BD61</f>
        <v>Paraguay</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Canada</v>
      </c>
      <c r="F132" s="9" t="str">
        <f ca="1">+WORLDCUP!BD60</f>
        <v>Scotland</v>
      </c>
      <c r="G132" s="9" t="str">
        <f ca="1">+WORLDCUP!BD66</f>
        <v>Iraq</v>
      </c>
      <c r="H132" s="9" t="str">
        <f ca="1">+WORLDCUP!BD61</f>
        <v>Paraguay</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Canada</v>
      </c>
      <c r="F133" s="9" t="str">
        <f ca="1">+WORLDCUP!BD60</f>
        <v>Scotland</v>
      </c>
      <c r="G133" s="9" t="str">
        <f ca="1">+WORLDCUP!BD65</f>
        <v>Saudi Arabia</v>
      </c>
      <c r="H133" s="9" t="str">
        <f ca="1">+WORLDCUP!BD61</f>
        <v>Paraguay</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Iraq</v>
      </c>
      <c r="E134" s="9" t="str">
        <f ca="1">+WORLDCUP!BD59</f>
        <v>Canada</v>
      </c>
      <c r="F134" s="9" t="str">
        <f ca="1">+WORLDCUP!BD60</f>
        <v>Scotland</v>
      </c>
      <c r="G134" s="9" t="str">
        <f ca="1">+WORLDCUP!BD65</f>
        <v>Saudi Arabia</v>
      </c>
      <c r="H134" s="9" t="str">
        <f ca="1">+WORLDCUP!BD61</f>
        <v>Paraguay</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Canada</v>
      </c>
      <c r="F135" s="9" t="str">
        <f ca="1">+WORLDCUP!BD60</f>
        <v>Scotland</v>
      </c>
      <c r="G135" s="9" t="str">
        <f ca="1">+WORLDCUP!BD65</f>
        <v>Saudi Arabia</v>
      </c>
      <c r="H135" s="9" t="str">
        <f ca="1">+WORLDCUP!BD61</f>
        <v>Paraguay</v>
      </c>
      <c r="I135" s="9" t="str">
        <f ca="1">+WORLDCUP!BD69</f>
        <v>Ghana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Canada</v>
      </c>
      <c r="F136" s="9" t="str">
        <f ca="1">+WORLDCUP!BD60</f>
        <v>Scotland</v>
      </c>
      <c r="G136" s="9" t="str">
        <f ca="1">+WORLDCUP!BD65</f>
        <v>Saudi Arabia</v>
      </c>
      <c r="H136" s="9" t="str">
        <f ca="1">+WORLDCUP!BD61</f>
        <v>Paraguay</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Egypt</v>
      </c>
      <c r="E137" s="9" t="str">
        <f ca="1">+WORLDCUP!BD59</f>
        <v>Canada</v>
      </c>
      <c r="F137" s="9" t="str">
        <f ca="1">+WORLDCUP!BD60</f>
        <v>Scotland</v>
      </c>
      <c r="G137" s="9" t="str">
        <f ca="1">+WORLDCUP!BD67</f>
        <v>Algeria</v>
      </c>
      <c r="H137" s="9" t="str">
        <f ca="1">+WORLDCUP!BD61</f>
        <v>Paraguay</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Egypt</v>
      </c>
      <c r="E138" s="9" t="str">
        <f ca="1">+WORLDCUP!BD59</f>
        <v>Canada</v>
      </c>
      <c r="F138" s="9" t="str">
        <f ca="1">+WORLDCUP!BD60</f>
        <v>Scotland</v>
      </c>
      <c r="G138" s="9" t="str">
        <f ca="1">+WORLDCUP!BD66</f>
        <v>Iraq</v>
      </c>
      <c r="H138" s="9" t="str">
        <f ca="1">+WORLDCUP!BD61</f>
        <v>Paraguay</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Egypt</v>
      </c>
      <c r="E139" s="9" t="str">
        <f ca="1">+WORLDCUP!BD59</f>
        <v>Canada</v>
      </c>
      <c r="F139" s="9" t="str">
        <f ca="1">+WORLDCUP!BD60</f>
        <v>Scotland</v>
      </c>
      <c r="G139" s="9" t="str">
        <f ca="1">+WORLDCUP!BD67</f>
        <v>Algeria</v>
      </c>
      <c r="H139" s="9" t="str">
        <f ca="1">+WORLDCUP!BD61</f>
        <v>Paraguay</v>
      </c>
      <c r="I139" s="9" t="str">
        <f ca="1">+WORLDCUP!BD69</f>
        <v>Ghana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Egypt</v>
      </c>
      <c r="E140" s="9" t="str">
        <f ca="1">+WORLDCUP!BD59</f>
        <v>Canada</v>
      </c>
      <c r="F140" s="9" t="str">
        <f ca="1">+WORLDCUP!BD60</f>
        <v>Scotland</v>
      </c>
      <c r="G140" s="9" t="str">
        <f ca="1">+WORLDCUP!BD67</f>
        <v>Algeria</v>
      </c>
      <c r="H140" s="9" t="str">
        <f ca="1">+WORLDCUP!BD61</f>
        <v>Paraguay</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Egypt</v>
      </c>
      <c r="E141" s="9" t="str">
        <f ca="1">+WORLDCUP!BD59</f>
        <v>Canada</v>
      </c>
      <c r="F141" s="9" t="str">
        <f ca="1">+WORLDCUP!BD60</f>
        <v>Scotland</v>
      </c>
      <c r="G141" s="9" t="str">
        <f ca="1">+WORLDCUP!BD65</f>
        <v>Saudi Arabia</v>
      </c>
      <c r="H141" s="9" t="str">
        <f ca="1">+WORLDCUP!BD61</f>
        <v>Paraguay</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Canada</v>
      </c>
      <c r="F142" s="9" t="str">
        <f ca="1">+WORLDCUP!BD60</f>
        <v>Scotland</v>
      </c>
      <c r="G142" s="9" t="str">
        <f ca="1">+WORLDCUP!BD67</f>
        <v>Algeria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Canada</v>
      </c>
      <c r="F143" s="9" t="str">
        <f ca="1">+WORLDCUP!BD60</f>
        <v>Scotland</v>
      </c>
      <c r="G143" s="9" t="str">
        <f ca="1">+WORLDCUP!BD67</f>
        <v>Algeria</v>
      </c>
      <c r="H143" s="9" t="str">
        <f ca="1">+WORLDCUP!BD61</f>
        <v>Paraguay</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Egypt</v>
      </c>
      <c r="E144" s="9" t="str">
        <f ca="1">+WORLDCUP!BD59</f>
        <v>Canada</v>
      </c>
      <c r="F144" s="9" t="str">
        <f ca="1">+WORLDCUP!BD60</f>
        <v>Scotland</v>
      </c>
      <c r="G144" s="9" t="str">
        <f ca="1">+WORLDCUP!BD65</f>
        <v>Saudi Arabia</v>
      </c>
      <c r="H144" s="9" t="str">
        <f ca="1">+WORLDCUP!BD61</f>
        <v>Paraguay</v>
      </c>
      <c r="I144" s="9" t="str">
        <f ca="1">+WORLDCUP!BD69</f>
        <v>Ghana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Egypt</v>
      </c>
      <c r="E145" s="9" t="str">
        <f ca="1">+WORLDCUP!BD59</f>
        <v>Canada</v>
      </c>
      <c r="F145" s="9" t="str">
        <f ca="1">+WORLDCUP!BD60</f>
        <v>Scotland</v>
      </c>
      <c r="G145" s="9" t="str">
        <f ca="1">+WORLDCUP!BD65</f>
        <v>Saudi Arabia</v>
      </c>
      <c r="H145" s="9" t="str">
        <f ca="1">+WORLDCUP!BD61</f>
        <v>Paraguay</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Canada</v>
      </c>
      <c r="F146" s="9" t="str">
        <f ca="1">+WORLDCUP!BD60</f>
        <v>Scotland</v>
      </c>
      <c r="G146" s="9" t="str">
        <f ca="1">+WORLDCUP!BD67</f>
        <v>Algeria</v>
      </c>
      <c r="H146" s="9" t="str">
        <f ca="1">+WORLDCUP!BD61</f>
        <v>Paraguay</v>
      </c>
      <c r="I146" s="9" t="str">
        <f ca="1">+WORLDCUP!BD62</f>
        <v>Ecuador</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Canada</v>
      </c>
      <c r="F147" s="9" t="str">
        <f ca="1">+WORLDCUP!BD61</f>
        <v>Paraguay</v>
      </c>
      <c r="G147" s="9" t="str">
        <f ca="1">+WORLDCUP!BD62</f>
        <v>Ecuador</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Canada</v>
      </c>
      <c r="F148" s="9" t="str">
        <f ca="1">+WORLDCUP!BD61</f>
        <v>Paraguay</v>
      </c>
      <c r="G148" s="9" t="str">
        <f ca="1">+WORLDCUP!BD66</f>
        <v>Iraq</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Canada</v>
      </c>
      <c r="F149" s="9" t="str">
        <f ca="1">+WORLDCUP!BD61</f>
        <v>Paraguay</v>
      </c>
      <c r="G149" s="9" t="str">
        <f ca="1">+WORLDCUP!BD62</f>
        <v>Ecuador</v>
      </c>
      <c r="H149" s="9" t="str">
        <f ca="1">+WORLDCUP!BD63</f>
        <v>Sweden</v>
      </c>
      <c r="I149" s="9" t="str">
        <f ca="1">+WORLDCUP!BD69</f>
        <v>Ghana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Canada</v>
      </c>
      <c r="F150" s="9" t="str">
        <f ca="1">+WORLDCUP!BD61</f>
        <v>Paraguay</v>
      </c>
      <c r="G150" s="9" t="str">
        <f ca="1">+WORLDCUP!BD62</f>
        <v>Ecuador</v>
      </c>
      <c r="H150" s="9" t="str">
        <f ca="1">+WORLDCUP!BD63</f>
        <v>Sweden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Canada</v>
      </c>
      <c r="F151" s="9" t="str">
        <f ca="1">+WORLDCUP!BD61</f>
        <v>Paraguay</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Canada</v>
      </c>
      <c r="F152" s="9" t="str">
        <f ca="1">+WORLDCUP!BD61</f>
        <v>Paraguay</v>
      </c>
      <c r="G152" s="9" t="str">
        <f ca="1">+WORLDCUP!BD65</f>
        <v>Saudi Arabia</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Canada</v>
      </c>
      <c r="F153" s="9" t="str">
        <f ca="1">+WORLDCUP!BD61</f>
        <v>Paraguay</v>
      </c>
      <c r="G153" s="9" t="str">
        <f ca="1">+WORLDCUP!BD65</f>
        <v>Saudi Arabia</v>
      </c>
      <c r="H153" s="9" t="str">
        <f ca="1">+WORLDCUP!BD63</f>
        <v>Sweden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Canada</v>
      </c>
      <c r="F154" s="9" t="str">
        <f ca="1">+WORLDCUP!BD61</f>
        <v>Paraguay</v>
      </c>
      <c r="G154" s="9" t="str">
        <f ca="1">+WORLDCUP!BD65</f>
        <v>Saudi Arabia</v>
      </c>
      <c r="H154" s="9" t="str">
        <f ca="1">+WORLDCUP!BD63</f>
        <v>Sweden</v>
      </c>
      <c r="I154" s="9" t="str">
        <f ca="1">+WORLDCUP!BD69</f>
        <v>Ghana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Canada</v>
      </c>
      <c r="F155" s="9" t="str">
        <f ca="1">+WORLDCUP!BD61</f>
        <v>Paraguay</v>
      </c>
      <c r="G155" s="9" t="str">
        <f ca="1">+WORLDCUP!BD65</f>
        <v>Saudi Arabia</v>
      </c>
      <c r="H155" s="9" t="str">
        <f ca="1">+WORLDCUP!BD63</f>
        <v>Sweden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Canada</v>
      </c>
      <c r="F156" s="9" t="str">
        <f ca="1">+WORLDCUP!BD61</f>
        <v>Paraguay</v>
      </c>
      <c r="G156" s="9" t="str">
        <f ca="1">+WORLDCUP!BD65</f>
        <v>Saudi Arabia</v>
      </c>
      <c r="H156" s="9" t="str">
        <f ca="1">+WORLDCUP!BD63</f>
        <v>Sweden</v>
      </c>
      <c r="I156" s="9" t="str">
        <f ca="1">+WORLDCUP!BD62</f>
        <v>Ecuador</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Canada</v>
      </c>
      <c r="F157" s="9" t="str">
        <f ca="1">+WORLDCUP!BD61</f>
        <v>Paraguay</v>
      </c>
      <c r="G157" s="9" t="str">
        <f ca="1">+WORLDCUP!BD62</f>
        <v>Ecuador</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Canada</v>
      </c>
      <c r="F158" s="9" t="str">
        <f ca="1">+WORLDCUP!BD61</f>
        <v>Paraguay</v>
      </c>
      <c r="G158" s="9" t="str">
        <f ca="1">+WORLDCUP!BD67</f>
        <v>Algeria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Canada</v>
      </c>
      <c r="F159" s="9" t="str">
        <f ca="1">+WORLDCUP!BD61</f>
        <v>Paraguay</v>
      </c>
      <c r="G159" s="9" t="str">
        <f ca="1">+WORLDCUP!BD67</f>
        <v>Algeria</v>
      </c>
      <c r="H159" s="9" t="str">
        <f ca="1">+WORLDCUP!BD63</f>
        <v>Sweden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Canada</v>
      </c>
      <c r="F160" s="9" t="str">
        <f ca="1">+WORLDCUP!BD61</f>
        <v>Paraguay</v>
      </c>
      <c r="G160" s="9" t="str">
        <f ca="1">+WORLDCUP!BD62</f>
        <v>Ecuador</v>
      </c>
      <c r="H160" s="9" t="str">
        <f ca="1">+WORLDCUP!BD63</f>
        <v>Sweden</v>
      </c>
      <c r="I160" s="9" t="str">
        <f ca="1">+WORLDCUP!BD69</f>
        <v>Ghana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Canada</v>
      </c>
      <c r="F161" s="9" t="str">
        <f ca="1">+WORLDCUP!BD61</f>
        <v>Paraguay</v>
      </c>
      <c r="G161" s="9" t="str">
        <f ca="1">+WORLDCUP!BD62</f>
        <v>Ecuador</v>
      </c>
      <c r="H161" s="9" t="str">
        <f ca="1">+WORLDCUP!BD63</f>
        <v>Sweden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Canada</v>
      </c>
      <c r="F162" s="9" t="str">
        <f ca="1">+WORLDCUP!BD61</f>
        <v>Paraguay</v>
      </c>
      <c r="G162" s="9" t="str">
        <f ca="1">+WORLDCUP!BD67</f>
        <v>Algeria</v>
      </c>
      <c r="H162" s="9" t="str">
        <f ca="1">+WORLDCUP!BD63</f>
        <v>Sweden</v>
      </c>
      <c r="I162" s="9" t="str">
        <f ca="1">+WORLDCUP!BD62</f>
        <v>Ecuador</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Canada</v>
      </c>
      <c r="F163" s="9" t="str">
        <f ca="1">+WORLDCUP!BD61</f>
        <v>Paraguay</v>
      </c>
      <c r="G163" s="9" t="str">
        <f ca="1">+WORLDCUP!BD65</f>
        <v>Saudi Arabia</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Canada</v>
      </c>
      <c r="F164" s="9" t="str">
        <f ca="1">+WORLDCUP!BD61</f>
        <v>Paraguay</v>
      </c>
      <c r="G164" s="9" t="str">
        <f ca="1">+WORLDCUP!BD65</f>
        <v>Saudi Arabia</v>
      </c>
      <c r="H164" s="9" t="str">
        <f ca="1">+WORLDCUP!BD63</f>
        <v>Sweden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Canada</v>
      </c>
      <c r="F165" s="9" t="str">
        <f ca="1">+WORLDCUP!BD60</f>
        <v>Scotland</v>
      </c>
      <c r="G165" s="9" t="str">
        <f ca="1">+WORLDCUP!BD67</f>
        <v>Algeria</v>
      </c>
      <c r="H165" s="9" t="str">
        <f ca="1">+WORLDCUP!BD63</f>
        <v>Sweden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Canada</v>
      </c>
      <c r="F166" s="9" t="str">
        <f ca="1">+WORLDCUP!BD61</f>
        <v>Paraguay</v>
      </c>
      <c r="G166" s="9" t="str">
        <f ca="1">+WORLDCUP!BD65</f>
        <v>Saudi Arabia</v>
      </c>
      <c r="H166" s="9" t="str">
        <f ca="1">+WORLDCUP!BD63</f>
        <v>Sweden</v>
      </c>
      <c r="I166" s="9" t="str">
        <f ca="1">+WORLDCUP!BD62</f>
        <v>Ecuador</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Iraq</v>
      </c>
      <c r="F167" s="9" t="str">
        <f ca="1">+WORLDCUP!BD63</f>
        <v>Sweden</v>
      </c>
      <c r="G167" s="9" t="str">
        <f ca="1">+WORLDCUP!BD58</f>
        <v>Czech Republic</v>
      </c>
      <c r="H167" s="9" t="str">
        <f ca="1">+WORLDCUP!BD64</f>
        <v>Egypt</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Iraq</v>
      </c>
      <c r="F168" s="9" t="str">
        <f ca="1">+WORLDCUP!BD58</f>
        <v>Czech Republic</v>
      </c>
      <c r="G168" s="9" t="str">
        <f ca="1">+WORLDCUP!BD65</f>
        <v>Saudi Arabia</v>
      </c>
      <c r="H168" s="9" t="str">
        <f ca="1">+WORLDCUP!BD64</f>
        <v>Egypt</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Iraq</v>
      </c>
      <c r="F169" s="9" t="str">
        <f ca="1">+WORLDCUP!BD63</f>
        <v>Sweden</v>
      </c>
      <c r="G169" s="9" t="str">
        <f ca="1">+WORLDCUP!BD58</f>
        <v>Czech Republic</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Iraq</v>
      </c>
      <c r="F170" s="9" t="str">
        <f ca="1">+WORLDCUP!BD63</f>
        <v>Sweden</v>
      </c>
      <c r="G170" s="9" t="str">
        <f ca="1">+WORLDCUP!BD58</f>
        <v>Czech Republic</v>
      </c>
      <c r="H170" s="9" t="str">
        <f ca="1">+WORLDCUP!BD64</f>
        <v>Egypt</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Egypt</v>
      </c>
      <c r="E171" s="9" t="str">
        <f ca="1">+WORLDCUP!BD67</f>
        <v>Algeria</v>
      </c>
      <c r="F171" s="9" t="str">
        <f ca="1">+WORLDCUP!BD63</f>
        <v>Sweden</v>
      </c>
      <c r="G171" s="9" t="str">
        <f ca="1">+WORLDCUP!BD58</f>
        <v>Czech Republic</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Egypt</v>
      </c>
      <c r="E172" s="9" t="str">
        <f ca="1">+WORLDCUP!BD66</f>
        <v>Iraq</v>
      </c>
      <c r="F172" s="9" t="str">
        <f ca="1">+WORLDCUP!BD63</f>
        <v>Sweden</v>
      </c>
      <c r="G172" s="9" t="str">
        <f ca="1">+WORLDCUP!BD58</f>
        <v>Czech Republic</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Egypt</v>
      </c>
      <c r="E173" s="9" t="str">
        <f ca="1">+WORLDCUP!BD67</f>
        <v>Algeria</v>
      </c>
      <c r="F173" s="9" t="str">
        <f ca="1">+WORLDCUP!BD63</f>
        <v>Sweden</v>
      </c>
      <c r="G173" s="9" t="str">
        <f ca="1">+WORLDCUP!BD58</f>
        <v>Czech Republic</v>
      </c>
      <c r="H173" s="9" t="str">
        <f ca="1">+WORLDCUP!BD65</f>
        <v>Saudi Arabia</v>
      </c>
      <c r="I173" s="9" t="str">
        <f ca="1">+WORLDCUP!BD69</f>
        <v>Ghana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Egypt</v>
      </c>
      <c r="E174" s="9" t="str">
        <f ca="1">+WORLDCUP!BD67</f>
        <v>Algeria</v>
      </c>
      <c r="F174" s="9" t="str">
        <f ca="1">+WORLDCUP!BD63</f>
        <v>Sweden</v>
      </c>
      <c r="G174" s="9" t="str">
        <f ca="1">+WORLDCUP!BD58</f>
        <v>Czech Republic</v>
      </c>
      <c r="H174" s="9" t="str">
        <f ca="1">+WORLDCUP!BD65</f>
        <v>Saudi Arabia</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Iraq</v>
      </c>
      <c r="F175" s="9" t="str">
        <f ca="1">+WORLDCUP!BD61</f>
        <v>Paraguay</v>
      </c>
      <c r="G175" s="9" t="str">
        <f ca="1">+WORLDCUP!BD58</f>
        <v>Czech Republic</v>
      </c>
      <c r="H175" s="9" t="str">
        <f ca="1">+WORLDCUP!BD64</f>
        <v>Egypt</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Iraq</v>
      </c>
      <c r="F176" s="9" t="str">
        <f ca="1">+WORLDCUP!BD61</f>
        <v>Paraguay</v>
      </c>
      <c r="G176" s="9" t="str">
        <f ca="1">+WORLDCUP!BD58</f>
        <v>Czech Republic</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Egypt</v>
      </c>
      <c r="E177" s="9" t="str">
        <f ca="1">+WORLDCUP!BD67</f>
        <v>Algeria</v>
      </c>
      <c r="F177" s="9" t="str">
        <f ca="1">+WORLDCUP!BD61</f>
        <v>Paraguay</v>
      </c>
      <c r="G177" s="9" t="str">
        <f ca="1">+WORLDCUP!BD58</f>
        <v>Czech Republic</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Paraguay</v>
      </c>
      <c r="G178" s="9" t="str">
        <f ca="1">+WORLDCUP!BD58</f>
        <v>Czech Republic</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Iraq</v>
      </c>
      <c r="F179" s="9" t="str">
        <f ca="1">+WORLDCUP!BD61</f>
        <v>Paraguay</v>
      </c>
      <c r="G179" s="9" t="str">
        <f ca="1">+WORLDCUP!BD58</f>
        <v>Czech Republic</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Paraguay</v>
      </c>
      <c r="G180" s="9" t="str">
        <f ca="1">+WORLDCUP!BD58</f>
        <v>Czech Republic</v>
      </c>
      <c r="H180" s="9" t="str">
        <f ca="1">+WORLDCUP!BD63</f>
        <v>Sweden</v>
      </c>
      <c r="I180" s="9" t="str">
        <f ca="1">+WORLDCUP!BD69</f>
        <v>Ghana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Paraguay</v>
      </c>
      <c r="G181" s="9" t="str">
        <f ca="1">+WORLDCUP!BD58</f>
        <v>Czech Republic</v>
      </c>
      <c r="H181" s="9" t="str">
        <f ca="1">+WORLDCUP!BD63</f>
        <v>Sweden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Iraq</v>
      </c>
      <c r="F182" s="9" t="str">
        <f ca="1">+WORLDCUP!BD61</f>
        <v>Paraguay</v>
      </c>
      <c r="G182" s="9" t="str">
        <f ca="1">+WORLDCUP!BD58</f>
        <v>Czech Republic</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Iraq</v>
      </c>
      <c r="F183" s="9" t="str">
        <f ca="1">+WORLDCUP!BD61</f>
        <v>Paraguay</v>
      </c>
      <c r="G183" s="9" t="str">
        <f ca="1">+WORLDCUP!BD58</f>
        <v>Czech Republic</v>
      </c>
      <c r="H183" s="9" t="str">
        <f ca="1">+WORLDCUP!BD64</f>
        <v>Egypt</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Egypt</v>
      </c>
      <c r="E184" s="9" t="str">
        <f ca="1">+WORLDCUP!BD67</f>
        <v>Algeria</v>
      </c>
      <c r="F184" s="9" t="str">
        <f ca="1">+WORLDCUP!BD61</f>
        <v>Paraguay</v>
      </c>
      <c r="G184" s="9" t="str">
        <f ca="1">+WORLDCUP!BD58</f>
        <v>Czech Republic</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Egypt</v>
      </c>
      <c r="E185" s="9" t="str">
        <f ca="1">+WORLDCUP!BD66</f>
        <v>Iraq</v>
      </c>
      <c r="F185" s="9" t="str">
        <f ca="1">+WORLDCUP!BD61</f>
        <v>Paraguay</v>
      </c>
      <c r="G185" s="9" t="str">
        <f ca="1">+WORLDCUP!BD58</f>
        <v>Czech Republic</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Egypt</v>
      </c>
      <c r="E186" s="9" t="str">
        <f ca="1">+WORLDCUP!BD67</f>
        <v>Algeria</v>
      </c>
      <c r="F186" s="9" t="str">
        <f ca="1">+WORLDCUP!BD61</f>
        <v>Paraguay</v>
      </c>
      <c r="G186" s="9" t="str">
        <f ca="1">+WORLDCUP!BD58</f>
        <v>Czech Republic</v>
      </c>
      <c r="H186" s="9" t="str">
        <f ca="1">+WORLDCUP!BD65</f>
        <v>Saudi Arabia</v>
      </c>
      <c r="I186" s="9" t="str">
        <f ca="1">+WORLDCUP!BD69</f>
        <v>Ghana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Egypt</v>
      </c>
      <c r="E187" s="9" t="str">
        <f ca="1">+WORLDCUP!BD67</f>
        <v>Algeria</v>
      </c>
      <c r="F187" s="9" t="str">
        <f ca="1">+WORLDCUP!BD61</f>
        <v>Paraguay</v>
      </c>
      <c r="G187" s="9" t="str">
        <f ca="1">+WORLDCUP!BD58</f>
        <v>Czech Republic</v>
      </c>
      <c r="H187" s="9" t="str">
        <f ca="1">+WORLDCUP!BD65</f>
        <v>Saudi Arabia</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Iraq</v>
      </c>
      <c r="F188" s="9" t="str">
        <f ca="1">+WORLDCUP!BD61</f>
        <v>Paraguay</v>
      </c>
      <c r="G188" s="9" t="str">
        <f ca="1">+WORLDCUP!BD58</f>
        <v>Czech Republic</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Ecuador</v>
      </c>
      <c r="F189" s="9" t="str">
        <f ca="1">+WORLDCUP!BD61</f>
        <v>Paraguay</v>
      </c>
      <c r="G189" s="9" t="str">
        <f ca="1">+WORLDCUP!BD58</f>
        <v>Czech Republic</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Iraq</v>
      </c>
      <c r="F190" s="9" t="str">
        <f ca="1">+WORLDCUP!BD61</f>
        <v>Paraguay</v>
      </c>
      <c r="G190" s="9" t="str">
        <f ca="1">+WORLDCUP!BD58</f>
        <v>Czech Republic</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Ecuador</v>
      </c>
      <c r="F191" s="9" t="str">
        <f ca="1">+WORLDCUP!BD61</f>
        <v>Paraguay</v>
      </c>
      <c r="G191" s="9" t="str">
        <f ca="1">+WORLDCUP!BD58</f>
        <v>Czech Republic</v>
      </c>
      <c r="H191" s="9" t="str">
        <f ca="1">+WORLDCUP!BD63</f>
        <v>Sweden</v>
      </c>
      <c r="I191" s="9" t="str">
        <f ca="1">+WORLDCUP!BD69</f>
        <v>Ghana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Ecuador</v>
      </c>
      <c r="F192" s="9" t="str">
        <f ca="1">+WORLDCUP!BD61</f>
        <v>Paraguay</v>
      </c>
      <c r="G192" s="9" t="str">
        <f ca="1">+WORLDCUP!BD58</f>
        <v>Czech Republic</v>
      </c>
      <c r="H192" s="9" t="str">
        <f ca="1">+WORLDCUP!BD63</f>
        <v>Sweden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Egypt</v>
      </c>
      <c r="E193" s="9" t="str">
        <f ca="1">+WORLDCUP!BD67</f>
        <v>Algeria</v>
      </c>
      <c r="F193" s="9" t="str">
        <f ca="1">+WORLDCUP!BD61</f>
        <v>Paraguay</v>
      </c>
      <c r="G193" s="9" t="str">
        <f ca="1">+WORLDCUP!BD58</f>
        <v>Czech Republic</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Egypt</v>
      </c>
      <c r="E194" s="9" t="str">
        <f ca="1">+WORLDCUP!BD66</f>
        <v>Iraq</v>
      </c>
      <c r="F194" s="9" t="str">
        <f ca="1">+WORLDCUP!BD61</f>
        <v>Paraguay</v>
      </c>
      <c r="G194" s="9" t="str">
        <f ca="1">+WORLDCUP!BD58</f>
        <v>Czech Republic</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Egypt</v>
      </c>
      <c r="E195" s="9" t="str">
        <f ca="1">+WORLDCUP!BD67</f>
        <v>Algeria</v>
      </c>
      <c r="F195" s="9" t="str">
        <f ca="1">+WORLDCUP!BD61</f>
        <v>Paraguay</v>
      </c>
      <c r="G195" s="9" t="str">
        <f ca="1">+WORLDCUP!BD58</f>
        <v>Czech Republic</v>
      </c>
      <c r="H195" s="9" t="str">
        <f ca="1">+WORLDCUP!BD63</f>
        <v>Sweden</v>
      </c>
      <c r="I195" s="9" t="str">
        <f ca="1">+WORLDCUP!BD69</f>
        <v>Ghana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Egypt</v>
      </c>
      <c r="E196" s="9" t="str">
        <f ca="1">+WORLDCUP!BD67</f>
        <v>Algeria</v>
      </c>
      <c r="F196" s="9" t="str">
        <f ca="1">+WORLDCUP!BD61</f>
        <v>Paraguay</v>
      </c>
      <c r="G196" s="9" t="str">
        <f ca="1">+WORLDCUP!BD58</f>
        <v>Czech Republic</v>
      </c>
      <c r="H196" s="9" t="str">
        <f ca="1">+WORLDCUP!BD63</f>
        <v>Sweden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Ecuador</v>
      </c>
      <c r="F197" s="9" t="str">
        <f ca="1">+WORLDCUP!BD61</f>
        <v>Paraguay</v>
      </c>
      <c r="G197" s="9" t="str">
        <f ca="1">+WORLDCUP!BD58</f>
        <v>Czech Republic</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Paraguay</v>
      </c>
      <c r="G198" s="9" t="str">
        <f ca="1">+WORLDCUP!BD58</f>
        <v>Czech Republic</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Paraguay</v>
      </c>
      <c r="G199" s="9" t="str">
        <f ca="1">+WORLDCUP!BD58</f>
        <v>Czech Republic</v>
      </c>
      <c r="H199" s="9" t="str">
        <f ca="1">+WORLDCUP!BD63</f>
        <v>Sweden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Ecuador</v>
      </c>
      <c r="F200" s="9" t="str">
        <f ca="1">+WORLDCUP!BD61</f>
        <v>Paraguay</v>
      </c>
      <c r="G200" s="9" t="str">
        <f ca="1">+WORLDCUP!BD58</f>
        <v>Czech Republic</v>
      </c>
      <c r="H200" s="9" t="str">
        <f ca="1">+WORLDCUP!BD63</f>
        <v>Sweden</v>
      </c>
      <c r="I200" s="9" t="str">
        <f ca="1">+WORLDCUP!BD69</f>
        <v>Ghana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Ecuador</v>
      </c>
      <c r="F201" s="9" t="str">
        <f ca="1">+WORLDCUP!BD61</f>
        <v>Paraguay</v>
      </c>
      <c r="G201" s="9" t="str">
        <f ca="1">+WORLDCUP!BD58</f>
        <v>Czech Republic</v>
      </c>
      <c r="H201" s="9" t="str">
        <f ca="1">+WORLDCUP!BD63</f>
        <v>Sweden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Paraguay</v>
      </c>
      <c r="G202" s="9" t="str">
        <f ca="1">+WORLDCUP!BD58</f>
        <v>Czech Republic</v>
      </c>
      <c r="H202" s="9" t="str">
        <f ca="1">+WORLDCUP!BD63</f>
        <v>Sweden</v>
      </c>
      <c r="I202" s="9" t="str">
        <f ca="1">+WORLDCUP!BD62</f>
        <v>Ecuador</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Iraq</v>
      </c>
      <c r="F203" s="9" t="str">
        <f ca="1">+WORLDCUP!BD60</f>
        <v>Scotland</v>
      </c>
      <c r="G203" s="9" t="str">
        <f ca="1">+WORLDCUP!BD58</f>
        <v>Czech Republic</v>
      </c>
      <c r="H203" s="9" t="str">
        <f ca="1">+WORLDCUP!BD64</f>
        <v>Egypt</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Iraq</v>
      </c>
      <c r="F204" s="9" t="str">
        <f ca="1">+WORLDCUP!BD60</f>
        <v>Scotland</v>
      </c>
      <c r="G204" s="9" t="str">
        <f ca="1">+WORLDCUP!BD58</f>
        <v>Czech Republic</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Egypt</v>
      </c>
      <c r="E205" s="9" t="str">
        <f ca="1">+WORLDCUP!BD67</f>
        <v>Algeria</v>
      </c>
      <c r="F205" s="9" t="str">
        <f ca="1">+WORLDCUP!BD60</f>
        <v>Scotland</v>
      </c>
      <c r="G205" s="9" t="str">
        <f ca="1">+WORLDCUP!BD58</f>
        <v>Czech Republic</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Czech Republic</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Iraq</v>
      </c>
      <c r="F207" s="9" t="str">
        <f ca="1">+WORLDCUP!BD60</f>
        <v>Scotland</v>
      </c>
      <c r="G207" s="9" t="str">
        <f ca="1">+WORLDCUP!BD58</f>
        <v>Czech Republic</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Czech Republic</v>
      </c>
      <c r="H208" s="9" t="str">
        <f ca="1">+WORLDCUP!BD63</f>
        <v>Sweden</v>
      </c>
      <c r="I208" s="9" t="str">
        <f ca="1">+WORLDCUP!BD69</f>
        <v>Ghana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Czech Republic</v>
      </c>
      <c r="H209" s="9" t="str">
        <f ca="1">+WORLDCUP!BD63</f>
        <v>Sweden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Iraq</v>
      </c>
      <c r="F210" s="9" t="str">
        <f ca="1">+WORLDCUP!BD60</f>
        <v>Scotland</v>
      </c>
      <c r="G210" s="9" t="str">
        <f ca="1">+WORLDCUP!BD58</f>
        <v>Czech Republic</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Iraq</v>
      </c>
      <c r="F211" s="9" t="str">
        <f ca="1">+WORLDCUP!BD60</f>
        <v>Scotland</v>
      </c>
      <c r="G211" s="9" t="str">
        <f ca="1">+WORLDCUP!BD58</f>
        <v>Czech Republic</v>
      </c>
      <c r="H211" s="9" t="str">
        <f ca="1">+WORLDCUP!BD64</f>
        <v>Egypt</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Egypt</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Egypt</v>
      </c>
      <c r="E213" s="9" t="str">
        <f ca="1">+WORLDCUP!BD66</f>
        <v>Iraq</v>
      </c>
      <c r="F213" s="9" t="str">
        <f ca="1">+WORLDCUP!BD60</f>
        <v>Scotland</v>
      </c>
      <c r="G213" s="9" t="str">
        <f ca="1">+WORLDCUP!BD58</f>
        <v>Czech Republic</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Egypt</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Egypt</v>
      </c>
      <c r="E215" s="9" t="str">
        <f ca="1">+WORLDCUP!BD67</f>
        <v>Algeria</v>
      </c>
      <c r="F215" s="9" t="str">
        <f ca="1">+WORLDCUP!BD60</f>
        <v>Scotland</v>
      </c>
      <c r="G215" s="9" t="str">
        <f ca="1">+WORLDCUP!BD58</f>
        <v>Czech Republic</v>
      </c>
      <c r="H215" s="9" t="str">
        <f ca="1">+WORLDCUP!BD65</f>
        <v>Saudi Arabia</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Iraq</v>
      </c>
      <c r="F216" s="9" t="str">
        <f ca="1">+WORLDCUP!BD60</f>
        <v>Scotland</v>
      </c>
      <c r="G216" s="9" t="str">
        <f ca="1">+WORLDCUP!BD58</f>
        <v>Czech Republic</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Ecuador</v>
      </c>
      <c r="F217" s="9" t="str">
        <f ca="1">+WORLDCUP!BD60</f>
        <v>Scotland</v>
      </c>
      <c r="G217" s="9" t="str">
        <f ca="1">+WORLDCUP!BD58</f>
        <v>Czech Republic</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Iraq</v>
      </c>
      <c r="F218" s="9" t="str">
        <f ca="1">+WORLDCUP!BD60</f>
        <v>Scotland</v>
      </c>
      <c r="G218" s="9" t="str">
        <f ca="1">+WORLDCUP!BD58</f>
        <v>Czech Republic</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Ecuador</v>
      </c>
      <c r="F219" s="9" t="str">
        <f ca="1">+WORLDCUP!BD60</f>
        <v>Scotland</v>
      </c>
      <c r="G219" s="9" t="str">
        <f ca="1">+WORLDCUP!BD58</f>
        <v>Czech Republic</v>
      </c>
      <c r="H219" s="9" t="str">
        <f ca="1">+WORLDCUP!BD63</f>
        <v>Sweden</v>
      </c>
      <c r="I219" s="9" t="str">
        <f ca="1">+WORLDCUP!BD69</f>
        <v>Ghana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Czech Republic</v>
      </c>
      <c r="H220" s="9" t="str">
        <f ca="1">+WORLDCUP!BD63</f>
        <v>Sweden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Egypt</v>
      </c>
      <c r="E221" s="9" t="str">
        <f ca="1">+WORLDCUP!BD67</f>
        <v>Algeria</v>
      </c>
      <c r="F221" s="9" t="str">
        <f ca="1">+WORLDCUP!BD60</f>
        <v>Scotland</v>
      </c>
      <c r="G221" s="9" t="str">
        <f ca="1">+WORLDCUP!BD58</f>
        <v>Czech Republic</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Egypt</v>
      </c>
      <c r="E222" s="9" t="str">
        <f ca="1">+WORLDCUP!BD66</f>
        <v>Iraq</v>
      </c>
      <c r="F222" s="9" t="str">
        <f ca="1">+WORLDCUP!BD60</f>
        <v>Scotland</v>
      </c>
      <c r="G222" s="9" t="str">
        <f ca="1">+WORLDCUP!BD58</f>
        <v>Czech Republic</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Egypt</v>
      </c>
      <c r="E223" s="9" t="str">
        <f ca="1">+WORLDCUP!BD67</f>
        <v>Algeria</v>
      </c>
      <c r="F223" s="9" t="str">
        <f ca="1">+WORLDCUP!BD60</f>
        <v>Scotland</v>
      </c>
      <c r="G223" s="9" t="str">
        <f ca="1">+WORLDCUP!BD58</f>
        <v>Czech Republic</v>
      </c>
      <c r="H223" s="9" t="str">
        <f ca="1">+WORLDCUP!BD63</f>
        <v>Sweden</v>
      </c>
      <c r="I223" s="9" t="str">
        <f ca="1">+WORLDCUP!BD69</f>
        <v>Ghana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Egypt</v>
      </c>
      <c r="E224" s="9" t="str">
        <f ca="1">+WORLDCUP!BD67</f>
        <v>Algeria</v>
      </c>
      <c r="F224" s="9" t="str">
        <f ca="1">+WORLDCUP!BD60</f>
        <v>Scotland</v>
      </c>
      <c r="G224" s="9" t="str">
        <f ca="1">+WORLDCUP!BD58</f>
        <v>Czech Republic</v>
      </c>
      <c r="H224" s="9" t="str">
        <f ca="1">+WORLDCUP!BD63</f>
        <v>Sweden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Ecuador</v>
      </c>
      <c r="F225" s="9" t="str">
        <f ca="1">+WORLDCUP!BD60</f>
        <v>Scotland</v>
      </c>
      <c r="G225" s="9" t="str">
        <f ca="1">+WORLDCUP!BD58</f>
        <v>Czech Republic</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Czech Republic</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Czech Republic</v>
      </c>
      <c r="H227" s="9" t="str">
        <f ca="1">+WORLDCUP!BD63</f>
        <v>Sweden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Ecuador</v>
      </c>
      <c r="F228" s="9" t="str">
        <f ca="1">+WORLDCUP!BD60</f>
        <v>Scotland</v>
      </c>
      <c r="G228" s="9" t="str">
        <f ca="1">+WORLDCUP!BD58</f>
        <v>Czech Republic</v>
      </c>
      <c r="H228" s="9" t="str">
        <f ca="1">+WORLDCUP!BD63</f>
        <v>Sweden</v>
      </c>
      <c r="I228" s="9" t="str">
        <f ca="1">+WORLDCUP!BD69</f>
        <v>Ghana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Ecuador</v>
      </c>
      <c r="F229" s="9" t="str">
        <f ca="1">+WORLDCUP!BD60</f>
        <v>Scotland</v>
      </c>
      <c r="G229" s="9" t="str">
        <f ca="1">+WORLDCUP!BD58</f>
        <v>Czech Republic</v>
      </c>
      <c r="H229" s="9" t="str">
        <f ca="1">+WORLDCUP!BD63</f>
        <v>Sweden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Czech Republic</v>
      </c>
      <c r="H230" s="9" t="str">
        <f ca="1">+WORLDCUP!BD63</f>
        <v>Sweden</v>
      </c>
      <c r="I230" s="9" t="str">
        <f ca="1">+WORLDCUP!BD62</f>
        <v>Ecuador</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Iraq</v>
      </c>
      <c r="F231" s="9" t="str">
        <f ca="1">+WORLDCUP!BD60</f>
        <v>Scotland</v>
      </c>
      <c r="G231" s="9" t="str">
        <f ca="1">+WORLDCUP!BD58</f>
        <v>Czech Republic</v>
      </c>
      <c r="H231" s="9" t="str">
        <f ca="1">+WORLDCUP!BD61</f>
        <v>Paraguay</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Egypt</v>
      </c>
      <c r="E232" s="9" t="str">
        <f ca="1">+WORLDCUP!BD67</f>
        <v>Algeria</v>
      </c>
      <c r="F232" s="9" t="str">
        <f ca="1">+WORLDCUP!BD60</f>
        <v>Scotland</v>
      </c>
      <c r="G232" s="9" t="str">
        <f ca="1">+WORLDCUP!BD58</f>
        <v>Czech Republic</v>
      </c>
      <c r="H232" s="9" t="str">
        <f ca="1">+WORLDCUP!BD61</f>
        <v>Paraguay</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Czech Republic</v>
      </c>
      <c r="H233" s="9" t="str">
        <f ca="1">+WORLDCUP!BD61</f>
        <v>Paraguay</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Iraq</v>
      </c>
      <c r="F234" s="9" t="str">
        <f ca="1">+WORLDCUP!BD60</f>
        <v>Scotland</v>
      </c>
      <c r="G234" s="9" t="str">
        <f ca="1">+WORLDCUP!BD58</f>
        <v>Czech Republic</v>
      </c>
      <c r="H234" s="9" t="str">
        <f ca="1">+WORLDCUP!BD61</f>
        <v>Paraguay</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Czech Republic</v>
      </c>
      <c r="H235" s="9" t="str">
        <f ca="1">+WORLDCUP!BD61</f>
        <v>Paraguay</v>
      </c>
      <c r="I235" s="9" t="str">
        <f ca="1">+WORLDCUP!BD69</f>
        <v>Ghana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Czech Republic</v>
      </c>
      <c r="H236" s="9" t="str">
        <f ca="1">+WORLDCUP!BD61</f>
        <v>Paraguay</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Iraq</v>
      </c>
      <c r="F237" s="9" t="str">
        <f ca="1">+WORLDCUP!BD61</f>
        <v>Paraguay</v>
      </c>
      <c r="G237" s="9" t="str">
        <f ca="1">+WORLDCUP!BD58</f>
        <v>Czech Republic</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Czech Republic</v>
      </c>
      <c r="H238" s="9" t="str">
        <f ca="1">+WORLDCUP!BD61</f>
        <v>Paraguay</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Iraq</v>
      </c>
      <c r="F239" s="9" t="str">
        <f ca="1">+WORLDCUP!BD60</f>
        <v>Scotland</v>
      </c>
      <c r="G239" s="9" t="str">
        <f ca="1">+WORLDCUP!BD58</f>
        <v>Czech Republic</v>
      </c>
      <c r="H239" s="9" t="str">
        <f ca="1">+WORLDCUP!BD61</f>
        <v>Paraguay</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Czech Republic</v>
      </c>
      <c r="H240" s="9" t="str">
        <f ca="1">+WORLDCUP!BD61</f>
        <v>Paraguay</v>
      </c>
      <c r="I240" s="9" t="str">
        <f ca="1">+WORLDCUP!BD69</f>
        <v>Ghana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Czech Republic</v>
      </c>
      <c r="H241" s="9" t="str">
        <f ca="1">+WORLDCUP!BD61</f>
        <v>Paraguay</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Paraguay</v>
      </c>
      <c r="G242" s="9" t="str">
        <f ca="1">+WORLDCUP!BD58</f>
        <v>Czech Republic</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Iraq</v>
      </c>
      <c r="F243" s="9" t="str">
        <f ca="1">+WORLDCUP!BD61</f>
        <v>Paraguay</v>
      </c>
      <c r="G243" s="9" t="str">
        <f ca="1">+WORLDCUP!BD58</f>
        <v>Czech Republic</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Paraguay</v>
      </c>
      <c r="G244" s="9" t="str">
        <f ca="1">+WORLDCUP!BD58</f>
        <v>Czech Republic</v>
      </c>
      <c r="H244" s="9" t="str">
        <f ca="1">+WORLDCUP!BD63</f>
        <v>Sweden</v>
      </c>
      <c r="I244" s="9" t="str">
        <f ca="1">+WORLDCUP!BD69</f>
        <v>Ghana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Paraguay</v>
      </c>
      <c r="G245" s="9" t="str">
        <f ca="1">+WORLDCUP!BD58</f>
        <v>Czech Republic</v>
      </c>
      <c r="H245" s="9" t="str">
        <f ca="1">+WORLDCUP!BD63</f>
        <v>Sweden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Scotland</v>
      </c>
      <c r="G246" s="9" t="str">
        <f ca="1">+WORLDCUP!BD58</f>
        <v>Czech Republic</v>
      </c>
      <c r="H246" s="9" t="str">
        <f ca="1">+WORLDCUP!BD61</f>
        <v>Paraguay</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Paraguay</v>
      </c>
      <c r="G247" s="9" t="str">
        <f ca="1">+WORLDCUP!BD58</f>
        <v>Czech Republic</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Czech Republic</v>
      </c>
      <c r="H248" s="9" t="str">
        <f ca="1">+WORLDCUP!BD63</f>
        <v>Sweden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Scotland</v>
      </c>
      <c r="G249" s="9" t="str">
        <f ca="1">+WORLDCUP!BD58</f>
        <v>Czech Republic</v>
      </c>
      <c r="H249" s="9" t="str">
        <f ca="1">+WORLDCUP!BD61</f>
        <v>Paraguay</v>
      </c>
      <c r="I249" s="9" t="str">
        <f ca="1">+WORLDCUP!BD69</f>
        <v>Ghana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Scotland</v>
      </c>
      <c r="G250" s="9" t="str">
        <f ca="1">+WORLDCUP!BD58</f>
        <v>Czech Republic</v>
      </c>
      <c r="H250" s="9" t="str">
        <f ca="1">+WORLDCUP!BD61</f>
        <v>Paraguay</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Czech Republic</v>
      </c>
      <c r="H251" s="9" t="str">
        <f ca="1">+WORLDCUP!BD63</f>
        <v>Sweden</v>
      </c>
      <c r="I251" s="9" t="str">
        <f ca="1">+WORLDCUP!BD61</f>
        <v>Paraguay</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Iraq</v>
      </c>
      <c r="F252" s="9" t="str">
        <f ca="1">+WORLDCUP!BD60</f>
        <v>Scotland</v>
      </c>
      <c r="G252" s="9" t="str">
        <f ca="1">+WORLDCUP!BD58</f>
        <v>Czech Republic</v>
      </c>
      <c r="H252" s="9" t="str">
        <f ca="1">+WORLDCUP!BD61</f>
        <v>Paraguay</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Ecuador</v>
      </c>
      <c r="F253" s="9" t="str">
        <f ca="1">+WORLDCUP!BD60</f>
        <v>Scotland</v>
      </c>
      <c r="G253" s="9" t="str">
        <f ca="1">+WORLDCUP!BD58</f>
        <v>Czech Republic</v>
      </c>
      <c r="H253" s="9" t="str">
        <f ca="1">+WORLDCUP!BD61</f>
        <v>Paraguay</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Iraq</v>
      </c>
      <c r="F254" s="9" t="str">
        <f ca="1">+WORLDCUP!BD60</f>
        <v>Scotland</v>
      </c>
      <c r="G254" s="9" t="str">
        <f ca="1">+WORLDCUP!BD58</f>
        <v>Czech Republic</v>
      </c>
      <c r="H254" s="9" t="str">
        <f ca="1">+WORLDCUP!BD61</f>
        <v>Paraguay</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Czech Republic</v>
      </c>
      <c r="H255" s="9" t="str">
        <f ca="1">+WORLDCUP!BD61</f>
        <v>Paraguay</v>
      </c>
      <c r="I255" s="9" t="str">
        <f ca="1">+WORLDCUP!BD69</f>
        <v>Ghana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Ecuador</v>
      </c>
      <c r="F256" s="9" t="str">
        <f ca="1">+WORLDCUP!BD60</f>
        <v>Scotland</v>
      </c>
      <c r="G256" s="9" t="str">
        <f ca="1">+WORLDCUP!BD58</f>
        <v>Czech Republic</v>
      </c>
      <c r="H256" s="9" t="str">
        <f ca="1">+WORLDCUP!BD61</f>
        <v>Paraguay</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Egypt</v>
      </c>
      <c r="E257" s="9" t="str">
        <f ca="1">+WORLDCUP!BD67</f>
        <v>Algeria</v>
      </c>
      <c r="F257" s="9" t="str">
        <f ca="1">+WORLDCUP!BD60</f>
        <v>Scotland</v>
      </c>
      <c r="G257" s="9" t="str">
        <f ca="1">+WORLDCUP!BD58</f>
        <v>Czech Republic</v>
      </c>
      <c r="H257" s="9" t="str">
        <f ca="1">+WORLDCUP!BD61</f>
        <v>Paraguay</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Egypt</v>
      </c>
      <c r="E258" s="9" t="str">
        <f ca="1">+WORLDCUP!BD66</f>
        <v>Iraq</v>
      </c>
      <c r="F258" s="9" t="str">
        <f ca="1">+WORLDCUP!BD60</f>
        <v>Scotland</v>
      </c>
      <c r="G258" s="9" t="str">
        <f ca="1">+WORLDCUP!BD58</f>
        <v>Czech Republic</v>
      </c>
      <c r="H258" s="9" t="str">
        <f ca="1">+WORLDCUP!BD61</f>
        <v>Paraguay</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Egypt</v>
      </c>
      <c r="E259" s="9" t="str">
        <f ca="1">+WORLDCUP!BD67</f>
        <v>Algeria</v>
      </c>
      <c r="F259" s="9" t="str">
        <f ca="1">+WORLDCUP!BD60</f>
        <v>Scotland</v>
      </c>
      <c r="G259" s="9" t="str">
        <f ca="1">+WORLDCUP!BD58</f>
        <v>Czech Republic</v>
      </c>
      <c r="H259" s="9" t="str">
        <f ca="1">+WORLDCUP!BD61</f>
        <v>Paraguay</v>
      </c>
      <c r="I259" s="9" t="str">
        <f ca="1">+WORLDCUP!BD69</f>
        <v>Ghana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Egypt</v>
      </c>
      <c r="E260" s="9" t="str">
        <f ca="1">+WORLDCUP!BD67</f>
        <v>Algeria</v>
      </c>
      <c r="F260" s="9" t="str">
        <f ca="1">+WORLDCUP!BD60</f>
        <v>Scotland</v>
      </c>
      <c r="G260" s="9" t="str">
        <f ca="1">+WORLDCUP!BD58</f>
        <v>Czech Republic</v>
      </c>
      <c r="H260" s="9" t="str">
        <f ca="1">+WORLDCUP!BD61</f>
        <v>Paraguay</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Ecuador</v>
      </c>
      <c r="F261" s="9" t="str">
        <f ca="1">+WORLDCUP!BD60</f>
        <v>Scotland</v>
      </c>
      <c r="G261" s="9" t="str">
        <f ca="1">+WORLDCUP!BD58</f>
        <v>Czech Republic</v>
      </c>
      <c r="H261" s="9" t="str">
        <f ca="1">+WORLDCUP!BD61</f>
        <v>Paraguay</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Czech Republic</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Czech Republic</v>
      </c>
      <c r="H263" s="9" t="str">
        <f ca="1">+WORLDCUP!BD61</f>
        <v>Paraguay</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Ecuador</v>
      </c>
      <c r="F264" s="9" t="str">
        <f ca="1">+WORLDCUP!BD60</f>
        <v>Scotland</v>
      </c>
      <c r="G264" s="9" t="str">
        <f ca="1">+WORLDCUP!BD58</f>
        <v>Czech Republic</v>
      </c>
      <c r="H264" s="9" t="str">
        <f ca="1">+WORLDCUP!BD61</f>
        <v>Paraguay</v>
      </c>
      <c r="I264" s="9" t="str">
        <f ca="1">+WORLDCUP!BD69</f>
        <v>Ghana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Ecuador</v>
      </c>
      <c r="F265" s="9" t="str">
        <f ca="1">+WORLDCUP!BD60</f>
        <v>Scotland</v>
      </c>
      <c r="G265" s="9" t="str">
        <f ca="1">+WORLDCUP!BD58</f>
        <v>Czech Republic</v>
      </c>
      <c r="H265" s="9" t="str">
        <f ca="1">+WORLDCUP!BD61</f>
        <v>Paraguay</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Czech Republic</v>
      </c>
      <c r="H266" s="9" t="str">
        <f ca="1">+WORLDCUP!BD61</f>
        <v>Paraguay</v>
      </c>
      <c r="I266" s="9" t="str">
        <f ca="1">+WORLDCUP!BD62</f>
        <v>Ecuador</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Paraguay</v>
      </c>
      <c r="G267" s="9" t="str">
        <f ca="1">+WORLDCUP!BD58</f>
        <v>Czech Republic</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Iraq</v>
      </c>
      <c r="F268" s="9" t="str">
        <f ca="1">+WORLDCUP!BD61</f>
        <v>Paraguay</v>
      </c>
      <c r="G268" s="9" t="str">
        <f ca="1">+WORLDCUP!BD58</f>
        <v>Czech Republic</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Paraguay</v>
      </c>
      <c r="G269" s="9" t="str">
        <f ca="1">+WORLDCUP!BD58</f>
        <v>Czech Republic</v>
      </c>
      <c r="H269" s="9" t="str">
        <f ca="1">+WORLDCUP!BD63</f>
        <v>Sweden</v>
      </c>
      <c r="I269" s="9" t="str">
        <f ca="1">+WORLDCUP!BD69</f>
        <v>Ghana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Paraguay</v>
      </c>
      <c r="G270" s="9" t="str">
        <f ca="1">+WORLDCUP!BD58</f>
        <v>Czech Republic</v>
      </c>
      <c r="H270" s="9" t="str">
        <f ca="1">+WORLDCUP!BD63</f>
        <v>Sweden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Czech Republic</v>
      </c>
      <c r="H271" s="9" t="str">
        <f ca="1">+WORLDCUP!BD61</f>
        <v>Paraguay</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Czech Republic</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Ecuador</v>
      </c>
      <c r="F273" s="9" t="str">
        <f ca="1">+WORLDCUP!BD60</f>
        <v>Scotland</v>
      </c>
      <c r="G273" s="9" t="str">
        <f ca="1">+WORLDCUP!BD58</f>
        <v>Czech Republic</v>
      </c>
      <c r="H273" s="9" t="str">
        <f ca="1">+WORLDCUP!BD63</f>
        <v>Sweden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Czech Republic</v>
      </c>
      <c r="H274" s="9" t="str">
        <f ca="1">+WORLDCUP!BD61</f>
        <v>Paraguay</v>
      </c>
      <c r="I274" s="9" t="str">
        <f ca="1">+WORLDCUP!BD69</f>
        <v>Ghana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Czech Republic</v>
      </c>
      <c r="H275" s="9" t="str">
        <f ca="1">+WORLDCUP!BD61</f>
        <v>Paraguay</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Ecuador</v>
      </c>
      <c r="F276" s="9" t="str">
        <f ca="1">+WORLDCUP!BD60</f>
        <v>Scotland</v>
      </c>
      <c r="G276" s="9" t="str">
        <f ca="1">+WORLDCUP!BD58</f>
        <v>Czech Republic</v>
      </c>
      <c r="H276" s="9" t="str">
        <f ca="1">+WORLDCUP!BD63</f>
        <v>Sweden</v>
      </c>
      <c r="I276" s="9" t="str">
        <f ca="1">+WORLDCUP!BD61</f>
        <v>Paraguay</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Ecuador</v>
      </c>
      <c r="F277" s="9" t="str">
        <f ca="1">+WORLDCUP!BD61</f>
        <v>Paraguay</v>
      </c>
      <c r="G277" s="9" t="str">
        <f ca="1">+WORLDCUP!BD58</f>
        <v>Czech Republic</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Paraguay</v>
      </c>
      <c r="G278" s="9" t="str">
        <f ca="1">+WORLDCUP!BD58</f>
        <v>Czech Republic</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Paraguay</v>
      </c>
      <c r="G279" s="9" t="str">
        <f ca="1">+WORLDCUP!BD58</f>
        <v>Czech Republic</v>
      </c>
      <c r="H279" s="9" t="str">
        <f ca="1">+WORLDCUP!BD63</f>
        <v>Sweden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Ecuador</v>
      </c>
      <c r="F280" s="9" t="str">
        <f ca="1">+WORLDCUP!BD61</f>
        <v>Paraguay</v>
      </c>
      <c r="G280" s="9" t="str">
        <f ca="1">+WORLDCUP!BD58</f>
        <v>Czech Republic</v>
      </c>
      <c r="H280" s="9" t="str">
        <f ca="1">+WORLDCUP!BD63</f>
        <v>Sweden</v>
      </c>
      <c r="I280" s="9" t="str">
        <f ca="1">+WORLDCUP!BD69</f>
        <v>Ghana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Ecuador</v>
      </c>
      <c r="F281" s="9" t="str">
        <f ca="1">+WORLDCUP!BD61</f>
        <v>Paraguay</v>
      </c>
      <c r="G281" s="9" t="str">
        <f ca="1">+WORLDCUP!BD58</f>
        <v>Czech Republic</v>
      </c>
      <c r="H281" s="9" t="str">
        <f ca="1">+WORLDCUP!BD63</f>
        <v>Sweden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Paraguay</v>
      </c>
      <c r="G282" s="9" t="str">
        <f ca="1">+WORLDCUP!BD58</f>
        <v>Czech Republic</v>
      </c>
      <c r="H282" s="9" t="str">
        <f ca="1">+WORLDCUP!BD63</f>
        <v>Sweden</v>
      </c>
      <c r="I282" s="9" t="str">
        <f ca="1">+WORLDCUP!BD62</f>
        <v>Ecuador</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Scotland</v>
      </c>
      <c r="G283" s="9" t="str">
        <f ca="1">+WORLDCUP!BD58</f>
        <v>Czech Republic</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Ecuador</v>
      </c>
      <c r="F284" s="9" t="str">
        <f ca="1">+WORLDCUP!BD60</f>
        <v>Scotland</v>
      </c>
      <c r="G284" s="9" t="str">
        <f ca="1">+WORLDCUP!BD58</f>
        <v>Czech Republic</v>
      </c>
      <c r="H284" s="9" t="str">
        <f ca="1">+WORLDCUP!BD63</f>
        <v>Sweden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Czech Republic</v>
      </c>
      <c r="H285" s="9" t="str">
        <f ca="1">+WORLDCUP!BD63</f>
        <v>Sweden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Ecuador</v>
      </c>
      <c r="F286" s="9" t="str">
        <f ca="1">+WORLDCUP!BD60</f>
        <v>Scotland</v>
      </c>
      <c r="G286" s="9" t="str">
        <f ca="1">+WORLDCUP!BD58</f>
        <v>Czech Republic</v>
      </c>
      <c r="H286" s="9" t="str">
        <f ca="1">+WORLDCUP!BD63</f>
        <v>Sweden</v>
      </c>
      <c r="I286" s="9" t="str">
        <f ca="1">+WORLDCUP!BD61</f>
        <v>Paraguay</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Canada</v>
      </c>
      <c r="F287" s="9" t="str">
        <f ca="1">+WORLDCUP!BD58</f>
        <v>Czech Republic</v>
      </c>
      <c r="G287" s="9" t="str">
        <f ca="1">+WORLDCUP!BD66</f>
        <v>Iraq</v>
      </c>
      <c r="H287" s="9" t="str">
        <f ca="1">+WORLDCUP!BD64</f>
        <v>Egypt</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Canada</v>
      </c>
      <c r="F288" s="9" t="str">
        <f ca="1">+WORLDCUP!BD58</f>
        <v>Czech Republic</v>
      </c>
      <c r="G288" s="9" t="str">
        <f ca="1">+WORLDCUP!BD66</f>
        <v>Iraq</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Algeria</v>
      </c>
      <c r="E289" s="9" t="str">
        <f ca="1">+WORLDCUP!BD59</f>
        <v>Canada</v>
      </c>
      <c r="F289" s="9" t="str">
        <f ca="1">+WORLDCUP!BD63</f>
        <v>Sweden</v>
      </c>
      <c r="G289" s="9" t="str">
        <f ca="1">+WORLDCUP!BD58</f>
        <v>Czech Republic</v>
      </c>
      <c r="H289" s="9" t="str">
        <f ca="1">+WORLDCUP!BD64</f>
        <v>Egypt</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Canada</v>
      </c>
      <c r="F290" s="9" t="str">
        <f ca="1">+WORLDCUP!BD63</f>
        <v>Sweden</v>
      </c>
      <c r="G290" s="9" t="str">
        <f ca="1">+WORLDCUP!BD58</f>
        <v>Czech Republic</v>
      </c>
      <c r="H290" s="9" t="str">
        <f ca="1">+WORLDCUP!BD64</f>
        <v>Egypt</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Canada</v>
      </c>
      <c r="F291" s="9" t="str">
        <f ca="1">+WORLDCUP!BD58</f>
        <v>Czech Republic</v>
      </c>
      <c r="G291" s="9" t="str">
        <f ca="1">+WORLDCUP!BD66</f>
        <v>Iraq</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Canada</v>
      </c>
      <c r="F292" s="9" t="str">
        <f ca="1">+WORLDCUP!BD63</f>
        <v>Sweden</v>
      </c>
      <c r="G292" s="9" t="str">
        <f ca="1">+WORLDCUP!BD58</f>
        <v>Czech Republic</v>
      </c>
      <c r="H292" s="9" t="str">
        <f ca="1">+WORLDCUP!BD64</f>
        <v>Egypt</v>
      </c>
      <c r="I292" s="9" t="str">
        <f ca="1">+WORLDCUP!BD69</f>
        <v>Ghana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Canada</v>
      </c>
      <c r="F293" s="9" t="str">
        <f ca="1">+WORLDCUP!BD63</f>
        <v>Sweden</v>
      </c>
      <c r="G293" s="9" t="str">
        <f ca="1">+WORLDCUP!BD58</f>
        <v>Czech Republic</v>
      </c>
      <c r="H293" s="9" t="str">
        <f ca="1">+WORLDCUP!BD64</f>
        <v>Egypt</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Canada</v>
      </c>
      <c r="F294" s="9" t="str">
        <f ca="1">+WORLDCUP!BD58</f>
        <v>Czech Republic</v>
      </c>
      <c r="G294" s="9" t="str">
        <f ca="1">+WORLDCUP!BD66</f>
        <v>Iraq</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Canada</v>
      </c>
      <c r="F295" s="9" t="str">
        <f ca="1">+WORLDCUP!BD58</f>
        <v>Czech Republic</v>
      </c>
      <c r="G295" s="9" t="str">
        <f ca="1">+WORLDCUP!BD66</f>
        <v>Iraq</v>
      </c>
      <c r="H295" s="9" t="str">
        <f ca="1">+WORLDCUP!BD64</f>
        <v>Egypt</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Canada</v>
      </c>
      <c r="F296" s="9" t="str">
        <f ca="1">+WORLDCUP!BD58</f>
        <v>Czech Republic</v>
      </c>
      <c r="G296" s="9" t="str">
        <f ca="1">+WORLDCUP!BD65</f>
        <v>Saudi Arabia</v>
      </c>
      <c r="H296" s="9" t="str">
        <f ca="1">+WORLDCUP!BD64</f>
        <v>Egypt</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Egypt</v>
      </c>
      <c r="E297" s="9" t="str">
        <f ca="1">+WORLDCUP!BD59</f>
        <v>Canada</v>
      </c>
      <c r="F297" s="9" t="str">
        <f ca="1">+WORLDCUP!BD58</f>
        <v>Czech Republic</v>
      </c>
      <c r="G297" s="9" t="str">
        <f ca="1">+WORLDCUP!BD66</f>
        <v>Iraq</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Canada</v>
      </c>
      <c r="F298" s="9" t="str">
        <f ca="1">+WORLDCUP!BD58</f>
        <v>Czech Republic</v>
      </c>
      <c r="G298" s="9" t="str">
        <f ca="1">+WORLDCUP!BD65</f>
        <v>Saudi Arabia</v>
      </c>
      <c r="H298" s="9" t="str">
        <f ca="1">+WORLDCUP!BD64</f>
        <v>Egypt</v>
      </c>
      <c r="I298" s="9" t="str">
        <f ca="1">+WORLDCUP!BD69</f>
        <v>Ghana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Canada</v>
      </c>
      <c r="F299" s="9" t="str">
        <f ca="1">+WORLDCUP!BD58</f>
        <v>Czech Republic</v>
      </c>
      <c r="G299" s="9" t="str">
        <f ca="1">+WORLDCUP!BD65</f>
        <v>Saudi Arabia</v>
      </c>
      <c r="H299" s="9" t="str">
        <f ca="1">+WORLDCUP!BD64</f>
        <v>Egypt</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Canada</v>
      </c>
      <c r="F300" s="9" t="str">
        <f ca="1">+WORLDCUP!BD58</f>
        <v>Czech Republic</v>
      </c>
      <c r="G300" s="9" t="str">
        <f ca="1">+WORLDCUP!BD66</f>
        <v>Iraq</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Canada</v>
      </c>
      <c r="F301" s="9" t="str">
        <f ca="1">+WORLDCUP!BD63</f>
        <v>Sweden</v>
      </c>
      <c r="G301" s="9" t="str">
        <f ca="1">+WORLDCUP!BD58</f>
        <v>Czech Republic</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Iraq</v>
      </c>
      <c r="E302" s="9" t="str">
        <f ca="1">+WORLDCUP!BD59</f>
        <v>Canada</v>
      </c>
      <c r="F302" s="9" t="str">
        <f ca="1">+WORLDCUP!BD63</f>
        <v>Sweden</v>
      </c>
      <c r="G302" s="9" t="str">
        <f ca="1">+WORLDCUP!BD58</f>
        <v>Czech Republic</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Canada</v>
      </c>
      <c r="F303" s="9" t="str">
        <f ca="1">+WORLDCUP!BD63</f>
        <v>Sweden</v>
      </c>
      <c r="G303" s="9" t="str">
        <f ca="1">+WORLDCUP!BD58</f>
        <v>Czech Republic</v>
      </c>
      <c r="H303" s="9" t="str">
        <f ca="1">+WORLDCUP!BD65</f>
        <v>Saudi Arabia</v>
      </c>
      <c r="I303" s="9" t="str">
        <f ca="1">+WORLDCUP!BD69</f>
        <v>Ghana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Canada</v>
      </c>
      <c r="F304" s="9" t="str">
        <f ca="1">+WORLDCUP!BD63</f>
        <v>Sweden</v>
      </c>
      <c r="G304" s="9" t="str">
        <f ca="1">+WORLDCUP!BD58</f>
        <v>Czech Republic</v>
      </c>
      <c r="H304" s="9" t="str">
        <f ca="1">+WORLDCUP!BD65</f>
        <v>Saudi Arabia</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Canada</v>
      </c>
      <c r="F305" s="9" t="str">
        <f ca="1">+WORLDCUP!BD63</f>
        <v>Sweden</v>
      </c>
      <c r="G305" s="9" t="str">
        <f ca="1">+WORLDCUP!BD58</f>
        <v>Czech Republic</v>
      </c>
      <c r="H305" s="9" t="str">
        <f ca="1">+WORLDCUP!BD64</f>
        <v>Egypt</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Egypt</v>
      </c>
      <c r="E306" s="9" t="str">
        <f ca="1">+WORLDCUP!BD59</f>
        <v>Canada</v>
      </c>
      <c r="F306" s="9" t="str">
        <f ca="1">+WORLDCUP!BD58</f>
        <v>Czech Republic</v>
      </c>
      <c r="G306" s="9" t="str">
        <f ca="1">+WORLDCUP!BD66</f>
        <v>Iraq</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Canada</v>
      </c>
      <c r="F307" s="9" t="str">
        <f ca="1">+WORLDCUP!BD63</f>
        <v>Sweden</v>
      </c>
      <c r="G307" s="9" t="str">
        <f ca="1">+WORLDCUP!BD58</f>
        <v>Czech Republic</v>
      </c>
      <c r="H307" s="9" t="str">
        <f ca="1">+WORLDCUP!BD64</f>
        <v>Egypt</v>
      </c>
      <c r="I307" s="9" t="str">
        <f ca="1">+WORLDCUP!BD69</f>
        <v>Ghana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Canada</v>
      </c>
      <c r="F308" s="9" t="str">
        <f ca="1">+WORLDCUP!BD63</f>
        <v>Sweden</v>
      </c>
      <c r="G308" s="9" t="str">
        <f ca="1">+WORLDCUP!BD58</f>
        <v>Czech Republic</v>
      </c>
      <c r="H308" s="9" t="str">
        <f ca="1">+WORLDCUP!BD64</f>
        <v>Egypt</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Egypt</v>
      </c>
      <c r="E309" s="9" t="str">
        <f ca="1">+WORLDCUP!BD59</f>
        <v>Canada</v>
      </c>
      <c r="F309" s="9" t="str">
        <f ca="1">+WORLDCUP!BD63</f>
        <v>Sweden</v>
      </c>
      <c r="G309" s="9" t="str">
        <f ca="1">+WORLDCUP!BD58</f>
        <v>Czech Republic</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Canada</v>
      </c>
      <c r="F310" s="9" t="str">
        <f ca="1">+WORLDCUP!BD63</f>
        <v>Sweden</v>
      </c>
      <c r="G310" s="9" t="str">
        <f ca="1">+WORLDCUP!BD58</f>
        <v>Czech Republic</v>
      </c>
      <c r="H310" s="9" t="str">
        <f ca="1">+WORLDCUP!BD64</f>
        <v>Egypt</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Canada</v>
      </c>
      <c r="F311" s="9" t="str">
        <f ca="1">+WORLDCUP!BD63</f>
        <v>Sweden</v>
      </c>
      <c r="G311" s="9" t="str">
        <f ca="1">+WORLDCUP!BD58</f>
        <v>Czech Republic</v>
      </c>
      <c r="H311" s="9" t="str">
        <f ca="1">+WORLDCUP!BD64</f>
        <v>Egypt</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Egypt</v>
      </c>
      <c r="E312" s="9" t="str">
        <f ca="1">+WORLDCUP!BD59</f>
        <v>Canada</v>
      </c>
      <c r="F312" s="9" t="str">
        <f ca="1">+WORLDCUP!BD63</f>
        <v>Sweden</v>
      </c>
      <c r="G312" s="9" t="str">
        <f ca="1">+WORLDCUP!BD58</f>
        <v>Czech Republic</v>
      </c>
      <c r="H312" s="9" t="str">
        <f ca="1">+WORLDCUP!BD65</f>
        <v>Saudi Arabia</v>
      </c>
      <c r="I312" s="9" t="str">
        <f ca="1">+WORLDCUP!BD69</f>
        <v>Ghana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Egypt</v>
      </c>
      <c r="E313" s="9" t="str">
        <f ca="1">+WORLDCUP!BD59</f>
        <v>Canada</v>
      </c>
      <c r="F313" s="9" t="str">
        <f ca="1">+WORLDCUP!BD63</f>
        <v>Sweden</v>
      </c>
      <c r="G313" s="9" t="str">
        <f ca="1">+WORLDCUP!BD58</f>
        <v>Czech Republic</v>
      </c>
      <c r="H313" s="9" t="str">
        <f ca="1">+WORLDCUP!BD65</f>
        <v>Saudi Arabia</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Canada</v>
      </c>
      <c r="F314" s="9" t="str">
        <f ca="1">+WORLDCUP!BD63</f>
        <v>Sweden</v>
      </c>
      <c r="G314" s="9" t="str">
        <f ca="1">+WORLDCUP!BD58</f>
        <v>Czech Republic</v>
      </c>
      <c r="H314" s="9" t="str">
        <f ca="1">+WORLDCUP!BD64</f>
        <v>Egypt</v>
      </c>
      <c r="I314" s="9" t="str">
        <f ca="1">+WORLDCUP!BD62</f>
        <v>Ecuador</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Algeria</v>
      </c>
      <c r="E315" s="9" t="str">
        <f ca="1">+WORLDCUP!BD59</f>
        <v>Canada</v>
      </c>
      <c r="F315" s="9" t="str">
        <f ca="1">+WORLDCUP!BD61</f>
        <v>Paraguay</v>
      </c>
      <c r="G315" s="9" t="str">
        <f ca="1">+WORLDCUP!BD58</f>
        <v>Czech Republic</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Algeria</v>
      </c>
      <c r="E316" s="9" t="str">
        <f ca="1">+WORLDCUP!BD59</f>
        <v>Canada</v>
      </c>
      <c r="F316" s="9" t="str">
        <f ca="1">+WORLDCUP!BD61</f>
        <v>Paraguay</v>
      </c>
      <c r="G316" s="9" t="str">
        <f ca="1">+WORLDCUP!BD58</f>
        <v>Czech Republic</v>
      </c>
      <c r="H316" s="9" t="str">
        <f ca="1">+WORLDCUP!BD64</f>
        <v>Egypt</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Canada</v>
      </c>
      <c r="F317" s="9" t="str">
        <f ca="1">+WORLDCUP!BD61</f>
        <v>Paraguay</v>
      </c>
      <c r="G317" s="9" t="str">
        <f ca="1">+WORLDCUP!BD58</f>
        <v>Czech Republic</v>
      </c>
      <c r="H317" s="9" t="str">
        <f ca="1">+WORLDCUP!BD64</f>
        <v>Egypt</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Egypt</v>
      </c>
      <c r="E318" s="9" t="str">
        <f ca="1">+WORLDCUP!BD59</f>
        <v>Canada</v>
      </c>
      <c r="F318" s="9" t="str">
        <f ca="1">+WORLDCUP!BD61</f>
        <v>Paraguay</v>
      </c>
      <c r="G318" s="9" t="str">
        <f ca="1">+WORLDCUP!BD58</f>
        <v>Czech Republic</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Canada</v>
      </c>
      <c r="F319" s="9" t="str">
        <f ca="1">+WORLDCUP!BD61</f>
        <v>Paraguay</v>
      </c>
      <c r="G319" s="9" t="str">
        <f ca="1">+WORLDCUP!BD58</f>
        <v>Czech Republic</v>
      </c>
      <c r="H319" s="9" t="str">
        <f ca="1">+WORLDCUP!BD64</f>
        <v>Egypt</v>
      </c>
      <c r="I319" s="9" t="str">
        <f ca="1">+WORLDCUP!BD69</f>
        <v>Ghana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Canada</v>
      </c>
      <c r="F320" s="9" t="str">
        <f ca="1">+WORLDCUP!BD61</f>
        <v>Paraguay</v>
      </c>
      <c r="G320" s="9" t="str">
        <f ca="1">+WORLDCUP!BD58</f>
        <v>Czech Republic</v>
      </c>
      <c r="H320" s="9" t="str">
        <f ca="1">+WORLDCUP!BD64</f>
        <v>Egypt</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Algeria</v>
      </c>
      <c r="E321" s="9" t="str">
        <f ca="1">+WORLDCUP!BD59</f>
        <v>Canada</v>
      </c>
      <c r="F321" s="9" t="str">
        <f ca="1">+WORLDCUP!BD61</f>
        <v>Paraguay</v>
      </c>
      <c r="G321" s="9" t="str">
        <f ca="1">+WORLDCUP!BD58</f>
        <v>Czech Republic</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Canada</v>
      </c>
      <c r="F322" s="9" t="str">
        <f ca="1">+WORLDCUP!BD61</f>
        <v>Paraguay</v>
      </c>
      <c r="G322" s="9" t="str">
        <f ca="1">+WORLDCUP!BD58</f>
        <v>Czech Republic</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Iraq</v>
      </c>
      <c r="E323" s="9" t="str">
        <f ca="1">+WORLDCUP!BD59</f>
        <v>Canada</v>
      </c>
      <c r="F323" s="9" t="str">
        <f ca="1">+WORLDCUP!BD61</f>
        <v>Paraguay</v>
      </c>
      <c r="G323" s="9" t="str">
        <f ca="1">+WORLDCUP!BD58</f>
        <v>Czech Republic</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Canada</v>
      </c>
      <c r="F324" s="9" t="str">
        <f ca="1">+WORLDCUP!BD61</f>
        <v>Paraguay</v>
      </c>
      <c r="G324" s="9" t="str">
        <f ca="1">+WORLDCUP!BD58</f>
        <v>Czech Republic</v>
      </c>
      <c r="H324" s="9" t="str">
        <f ca="1">+WORLDCUP!BD63</f>
        <v>Sweden</v>
      </c>
      <c r="I324" s="9" t="str">
        <f ca="1">+WORLDCUP!BD69</f>
        <v>Ghana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Canada</v>
      </c>
      <c r="F325" s="9" t="str">
        <f ca="1">+WORLDCUP!BD61</f>
        <v>Paraguay</v>
      </c>
      <c r="G325" s="9" t="str">
        <f ca="1">+WORLDCUP!BD58</f>
        <v>Czech Republic</v>
      </c>
      <c r="H325" s="9" t="str">
        <f ca="1">+WORLDCUP!BD63</f>
        <v>Sweden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Canada</v>
      </c>
      <c r="F326" s="9" t="str">
        <f ca="1">+WORLDCUP!BD61</f>
        <v>Paraguay</v>
      </c>
      <c r="G326" s="9" t="str">
        <f ca="1">+WORLDCUP!BD58</f>
        <v>Czech Republic</v>
      </c>
      <c r="H326" s="9" t="str">
        <f ca="1">+WORLDCUP!BD64</f>
        <v>Egypt</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Egypt</v>
      </c>
      <c r="E327" s="9" t="str">
        <f ca="1">+WORLDCUP!BD59</f>
        <v>Canada</v>
      </c>
      <c r="F327" s="9" t="str">
        <f ca="1">+WORLDCUP!BD61</f>
        <v>Paraguay</v>
      </c>
      <c r="G327" s="9" t="str">
        <f ca="1">+WORLDCUP!BD58</f>
        <v>Czech Republic</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Canada</v>
      </c>
      <c r="F328" s="9" t="str">
        <f ca="1">+WORLDCUP!BD61</f>
        <v>Paraguay</v>
      </c>
      <c r="G328" s="9" t="str">
        <f ca="1">+WORLDCUP!BD58</f>
        <v>Czech Republic</v>
      </c>
      <c r="H328" s="9" t="str">
        <f ca="1">+WORLDCUP!BD64</f>
        <v>Egypt</v>
      </c>
      <c r="I328" s="9" t="str">
        <f ca="1">+WORLDCUP!BD69</f>
        <v>Ghana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Canada</v>
      </c>
      <c r="F329" s="9" t="str">
        <f ca="1">+WORLDCUP!BD61</f>
        <v>Paraguay</v>
      </c>
      <c r="G329" s="9" t="str">
        <f ca="1">+WORLDCUP!BD58</f>
        <v>Czech Republic</v>
      </c>
      <c r="H329" s="9" t="str">
        <f ca="1">+WORLDCUP!BD64</f>
        <v>Egypt</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Canada</v>
      </c>
      <c r="F330" s="9" t="str">
        <f ca="1">+WORLDCUP!BD61</f>
        <v>Paraguay</v>
      </c>
      <c r="G330" s="9" t="str">
        <f ca="1">+WORLDCUP!BD58</f>
        <v>Czech Republic</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Canada</v>
      </c>
      <c r="F331" s="9" t="str">
        <f ca="1">+WORLDCUP!BD61</f>
        <v>Paraguay</v>
      </c>
      <c r="G331" s="9" t="str">
        <f ca="1">+WORLDCUP!BD58</f>
        <v>Czech Republic</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Canada</v>
      </c>
      <c r="F332" s="9" t="str">
        <f ca="1">+WORLDCUP!BD61</f>
        <v>Paraguay</v>
      </c>
      <c r="G332" s="9" t="str">
        <f ca="1">+WORLDCUP!BD58</f>
        <v>Czech Republic</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Canada</v>
      </c>
      <c r="F333" s="9" t="str">
        <f ca="1">+WORLDCUP!BD61</f>
        <v>Paraguay</v>
      </c>
      <c r="G333" s="9" t="str">
        <f ca="1">+WORLDCUP!BD58</f>
        <v>Czech Republic</v>
      </c>
      <c r="H333" s="9" t="str">
        <f ca="1">+WORLDCUP!BD63</f>
        <v>Sweden</v>
      </c>
      <c r="I333" s="9" t="str">
        <f ca="1">+WORLDCUP!BD69</f>
        <v>Ghana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Canada</v>
      </c>
      <c r="F334" s="9" t="str">
        <f ca="1">+WORLDCUP!BD61</f>
        <v>Paraguay</v>
      </c>
      <c r="G334" s="9" t="str">
        <f ca="1">+WORLDCUP!BD58</f>
        <v>Czech Republic</v>
      </c>
      <c r="H334" s="9" t="str">
        <f ca="1">+WORLDCUP!BD63</f>
        <v>Sweden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Canada</v>
      </c>
      <c r="F335" s="9" t="str">
        <f ca="1">+WORLDCUP!BD61</f>
        <v>Paraguay</v>
      </c>
      <c r="G335" s="9" t="str">
        <f ca="1">+WORLDCUP!BD58</f>
        <v>Czech Republic</v>
      </c>
      <c r="H335" s="9" t="str">
        <f ca="1">+WORLDCUP!BD63</f>
        <v>Sweden</v>
      </c>
      <c r="I335" s="9" t="str">
        <f ca="1">+WORLDCUP!BD66</f>
        <v>Iraq</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Canada</v>
      </c>
      <c r="F336" s="9" t="str">
        <f ca="1">+WORLDCUP!BD58</f>
        <v>Czech Republic</v>
      </c>
      <c r="G336" s="9" t="str">
        <f ca="1">+WORLDCUP!BD66</f>
        <v>Iraq</v>
      </c>
      <c r="H336" s="9" t="str">
        <f ca="1">+WORLDCUP!BD61</f>
        <v>Paraguay</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Canada</v>
      </c>
      <c r="F337" s="9" t="str">
        <f ca="1">+WORLDCUP!BD61</f>
        <v>Paraguay</v>
      </c>
      <c r="G337" s="9" t="str">
        <f ca="1">+WORLDCUP!BD58</f>
        <v>Czech Republic</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Iraq</v>
      </c>
      <c r="E338" s="9" t="str">
        <f ca="1">+WORLDCUP!BD59</f>
        <v>Canada</v>
      </c>
      <c r="F338" s="9" t="str">
        <f ca="1">+WORLDCUP!BD61</f>
        <v>Paraguay</v>
      </c>
      <c r="G338" s="9" t="str">
        <f ca="1">+WORLDCUP!BD58</f>
        <v>Czech Republic</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Canada</v>
      </c>
      <c r="F339" s="9" t="str">
        <f ca="1">+WORLDCUP!BD61</f>
        <v>Paraguay</v>
      </c>
      <c r="G339" s="9" t="str">
        <f ca="1">+WORLDCUP!BD58</f>
        <v>Czech Republic</v>
      </c>
      <c r="H339" s="9" t="str">
        <f ca="1">+WORLDCUP!BD65</f>
        <v>Saudi Arabia</v>
      </c>
      <c r="I339" s="9" t="str">
        <f ca="1">+WORLDCUP!BD69</f>
        <v>Ghana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Canada</v>
      </c>
      <c r="F340" s="9" t="str">
        <f ca="1">+WORLDCUP!BD61</f>
        <v>Paraguay</v>
      </c>
      <c r="G340" s="9" t="str">
        <f ca="1">+WORLDCUP!BD58</f>
        <v>Czech Republic</v>
      </c>
      <c r="H340" s="9" t="str">
        <f ca="1">+WORLDCUP!BD65</f>
        <v>Saudi Arabia</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Canada</v>
      </c>
      <c r="F341" s="9" t="str">
        <f ca="1">+WORLDCUP!BD61</f>
        <v>Paraguay</v>
      </c>
      <c r="G341" s="9" t="str">
        <f ca="1">+WORLDCUP!BD58</f>
        <v>Czech Republic</v>
      </c>
      <c r="H341" s="9" t="str">
        <f ca="1">+WORLDCUP!BD64</f>
        <v>Egypt</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Egypt</v>
      </c>
      <c r="E342" s="9" t="str">
        <f ca="1">+WORLDCUP!BD59</f>
        <v>Canada</v>
      </c>
      <c r="F342" s="9" t="str">
        <f ca="1">+WORLDCUP!BD58</f>
        <v>Czech Republic</v>
      </c>
      <c r="G342" s="9" t="str">
        <f ca="1">+WORLDCUP!BD66</f>
        <v>Iraq</v>
      </c>
      <c r="H342" s="9" t="str">
        <f ca="1">+WORLDCUP!BD61</f>
        <v>Paraguay</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Canada</v>
      </c>
      <c r="F343" s="9" t="str">
        <f ca="1">+WORLDCUP!BD61</f>
        <v>Paraguay</v>
      </c>
      <c r="G343" s="9" t="str">
        <f ca="1">+WORLDCUP!BD58</f>
        <v>Czech Republic</v>
      </c>
      <c r="H343" s="9" t="str">
        <f ca="1">+WORLDCUP!BD64</f>
        <v>Egypt</v>
      </c>
      <c r="I343" s="9" t="str">
        <f ca="1">+WORLDCUP!BD69</f>
        <v>Ghana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Canada</v>
      </c>
      <c r="F344" s="9" t="str">
        <f ca="1">+WORLDCUP!BD61</f>
        <v>Paraguay</v>
      </c>
      <c r="G344" s="9" t="str">
        <f ca="1">+WORLDCUP!BD58</f>
        <v>Czech Republic</v>
      </c>
      <c r="H344" s="9" t="str">
        <f ca="1">+WORLDCUP!BD64</f>
        <v>Egypt</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Egypt</v>
      </c>
      <c r="E345" s="9" t="str">
        <f ca="1">+WORLDCUP!BD59</f>
        <v>Canada</v>
      </c>
      <c r="F345" s="9" t="str">
        <f ca="1">+WORLDCUP!BD61</f>
        <v>Paraguay</v>
      </c>
      <c r="G345" s="9" t="str">
        <f ca="1">+WORLDCUP!BD58</f>
        <v>Czech Republic</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Canada</v>
      </c>
      <c r="F346" s="9" t="str">
        <f ca="1">+WORLDCUP!BD61</f>
        <v>Paraguay</v>
      </c>
      <c r="G346" s="9" t="str">
        <f ca="1">+WORLDCUP!BD58</f>
        <v>Czech Republic</v>
      </c>
      <c r="H346" s="9" t="str">
        <f ca="1">+WORLDCUP!BD64</f>
        <v>Egypt</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Canada</v>
      </c>
      <c r="F347" s="9" t="str">
        <f ca="1">+WORLDCUP!BD61</f>
        <v>Paraguay</v>
      </c>
      <c r="G347" s="9" t="str">
        <f ca="1">+WORLDCUP!BD58</f>
        <v>Czech Republic</v>
      </c>
      <c r="H347" s="9" t="str">
        <f ca="1">+WORLDCUP!BD64</f>
        <v>Egypt</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Egypt</v>
      </c>
      <c r="E348" s="9" t="str">
        <f ca="1">+WORLDCUP!BD59</f>
        <v>Canada</v>
      </c>
      <c r="F348" s="9" t="str">
        <f ca="1">+WORLDCUP!BD61</f>
        <v>Paraguay</v>
      </c>
      <c r="G348" s="9" t="str">
        <f ca="1">+WORLDCUP!BD58</f>
        <v>Czech Republic</v>
      </c>
      <c r="H348" s="9" t="str">
        <f ca="1">+WORLDCUP!BD65</f>
        <v>Saudi Arabia</v>
      </c>
      <c r="I348" s="9" t="str">
        <f ca="1">+WORLDCUP!BD69</f>
        <v>Ghana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Egypt</v>
      </c>
      <c r="E349" s="9" t="str">
        <f ca="1">+WORLDCUP!BD59</f>
        <v>Canada</v>
      </c>
      <c r="F349" s="9" t="str">
        <f ca="1">+WORLDCUP!BD61</f>
        <v>Paraguay</v>
      </c>
      <c r="G349" s="9" t="str">
        <f ca="1">+WORLDCUP!BD58</f>
        <v>Czech Republic</v>
      </c>
      <c r="H349" s="9" t="str">
        <f ca="1">+WORLDCUP!BD65</f>
        <v>Saudi Arabia</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Canada</v>
      </c>
      <c r="F350" s="9" t="str">
        <f ca="1">+WORLDCUP!BD61</f>
        <v>Paraguay</v>
      </c>
      <c r="G350" s="9" t="str">
        <f ca="1">+WORLDCUP!BD58</f>
        <v>Czech Republic</v>
      </c>
      <c r="H350" s="9" t="str">
        <f ca="1">+WORLDCUP!BD64</f>
        <v>Egypt</v>
      </c>
      <c r="I350" s="9" t="str">
        <f ca="1">+WORLDCUP!BD62</f>
        <v>Ecuador</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Canada</v>
      </c>
      <c r="F351" s="9" t="str">
        <f ca="1">+WORLDCUP!BD61</f>
        <v>Paraguay</v>
      </c>
      <c r="G351" s="9" t="str">
        <f ca="1">+WORLDCUP!BD58</f>
        <v>Czech Republic</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Iraq</v>
      </c>
      <c r="E352" s="9" t="str">
        <f ca="1">+WORLDCUP!BD59</f>
        <v>Canada</v>
      </c>
      <c r="F352" s="9" t="str">
        <f ca="1">+WORLDCUP!BD61</f>
        <v>Paraguay</v>
      </c>
      <c r="G352" s="9" t="str">
        <f ca="1">+WORLDCUP!BD58</f>
        <v>Czech Republic</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Canada</v>
      </c>
      <c r="F353" s="9" t="str">
        <f ca="1">+WORLDCUP!BD61</f>
        <v>Paraguay</v>
      </c>
      <c r="G353" s="9" t="str">
        <f ca="1">+WORLDCUP!BD58</f>
        <v>Czech Republic</v>
      </c>
      <c r="H353" s="9" t="str">
        <f ca="1">+WORLDCUP!BD63</f>
        <v>Sweden</v>
      </c>
      <c r="I353" s="9" t="str">
        <f ca="1">+WORLDCUP!BD69</f>
        <v>Ghana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Canada</v>
      </c>
      <c r="F354" s="9" t="str">
        <f ca="1">+WORLDCUP!BD61</f>
        <v>Paraguay</v>
      </c>
      <c r="G354" s="9" t="str">
        <f ca="1">+WORLDCUP!BD58</f>
        <v>Czech Republic</v>
      </c>
      <c r="H354" s="9" t="str">
        <f ca="1">+WORLDCUP!BD63</f>
        <v>Sweden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Canada</v>
      </c>
      <c r="F355" s="9" t="str">
        <f ca="1">+WORLDCUP!BD61</f>
        <v>Paraguay</v>
      </c>
      <c r="G355" s="9" t="str">
        <f ca="1">+WORLDCUP!BD58</f>
        <v>Czech Republic</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Canada</v>
      </c>
      <c r="F356" s="9" t="str">
        <f ca="1">+WORLDCUP!BD61</f>
        <v>Paraguay</v>
      </c>
      <c r="G356" s="9" t="str">
        <f ca="1">+WORLDCUP!BD58</f>
        <v>Czech Republic</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Canada</v>
      </c>
      <c r="F357" s="9" t="str">
        <f ca="1">+WORLDCUP!BD61</f>
        <v>Paraguay</v>
      </c>
      <c r="G357" s="9" t="str">
        <f ca="1">+WORLDCUP!BD58</f>
        <v>Czech Republic</v>
      </c>
      <c r="H357" s="9" t="str">
        <f ca="1">+WORLDCUP!BD63</f>
        <v>Sweden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Canada</v>
      </c>
      <c r="F358" s="9" t="str">
        <f ca="1">+WORLDCUP!BD61</f>
        <v>Paraguay</v>
      </c>
      <c r="G358" s="9" t="str">
        <f ca="1">+WORLDCUP!BD58</f>
        <v>Czech Republic</v>
      </c>
      <c r="H358" s="9" t="str">
        <f ca="1">+WORLDCUP!BD63</f>
        <v>Sweden</v>
      </c>
      <c r="I358" s="9" t="str">
        <f ca="1">+WORLDCUP!BD69</f>
        <v>Ghana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Canada</v>
      </c>
      <c r="F359" s="9" t="str">
        <f ca="1">+WORLDCUP!BD61</f>
        <v>Paraguay</v>
      </c>
      <c r="G359" s="9" t="str">
        <f ca="1">+WORLDCUP!BD58</f>
        <v>Czech Republic</v>
      </c>
      <c r="H359" s="9" t="str">
        <f ca="1">+WORLDCUP!BD63</f>
        <v>Sweden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Canada</v>
      </c>
      <c r="F360" s="9" t="str">
        <f ca="1">+WORLDCUP!BD61</f>
        <v>Paraguay</v>
      </c>
      <c r="G360" s="9" t="str">
        <f ca="1">+WORLDCUP!BD58</f>
        <v>Czech Republic</v>
      </c>
      <c r="H360" s="9" t="str">
        <f ca="1">+WORLDCUP!BD63</f>
        <v>Sweden</v>
      </c>
      <c r="I360" s="9" t="str">
        <f ca="1">+WORLDCUP!BD62</f>
        <v>Ecuador</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Egypt</v>
      </c>
      <c r="E361" s="9" t="str">
        <f ca="1">+WORLDCUP!BD59</f>
        <v>Canada</v>
      </c>
      <c r="F361" s="9" t="str">
        <f ca="1">+WORLDCUP!BD61</f>
        <v>Paraguay</v>
      </c>
      <c r="G361" s="9" t="str">
        <f ca="1">+WORLDCUP!BD58</f>
        <v>Czech Republic</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Egypt</v>
      </c>
      <c r="E362" s="9" t="str">
        <f ca="1">+WORLDCUP!BD59</f>
        <v>Canada</v>
      </c>
      <c r="F362" s="9" t="str">
        <f ca="1">+WORLDCUP!BD61</f>
        <v>Paraguay</v>
      </c>
      <c r="G362" s="9" t="str">
        <f ca="1">+WORLDCUP!BD58</f>
        <v>Czech Republic</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Egypt</v>
      </c>
      <c r="E363" s="9" t="str">
        <f ca="1">+WORLDCUP!BD59</f>
        <v>Canada</v>
      </c>
      <c r="F363" s="9" t="str">
        <f ca="1">+WORLDCUP!BD61</f>
        <v>Paraguay</v>
      </c>
      <c r="G363" s="9" t="str">
        <f ca="1">+WORLDCUP!BD58</f>
        <v>Czech Republic</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Egypt</v>
      </c>
      <c r="E364" s="9" t="str">
        <f ca="1">+WORLDCUP!BD59</f>
        <v>Canada</v>
      </c>
      <c r="F364" s="9" t="str">
        <f ca="1">+WORLDCUP!BD61</f>
        <v>Paraguay</v>
      </c>
      <c r="G364" s="9" t="str">
        <f ca="1">+WORLDCUP!BD58</f>
        <v>Czech Republic</v>
      </c>
      <c r="H364" s="9" t="str">
        <f ca="1">+WORLDCUP!BD63</f>
        <v>Sweden</v>
      </c>
      <c r="I364" s="9" t="str">
        <f ca="1">+WORLDCUP!BD69</f>
        <v>Ghana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Egypt</v>
      </c>
      <c r="E365" s="9" t="str">
        <f ca="1">+WORLDCUP!BD59</f>
        <v>Canada</v>
      </c>
      <c r="F365" s="9" t="str">
        <f ca="1">+WORLDCUP!BD61</f>
        <v>Paraguay</v>
      </c>
      <c r="G365" s="9" t="str">
        <f ca="1">+WORLDCUP!BD58</f>
        <v>Czech Republic</v>
      </c>
      <c r="H365" s="9" t="str">
        <f ca="1">+WORLDCUP!BD63</f>
        <v>Sweden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Egypt</v>
      </c>
      <c r="E366" s="9" t="str">
        <f ca="1">+WORLDCUP!BD59</f>
        <v>Canada</v>
      </c>
      <c r="F366" s="9" t="str">
        <f ca="1">+WORLDCUP!BD61</f>
        <v>Paraguay</v>
      </c>
      <c r="G366" s="9" t="str">
        <f ca="1">+WORLDCUP!BD58</f>
        <v>Czech Republic</v>
      </c>
      <c r="H366" s="9" t="str">
        <f ca="1">+WORLDCUP!BD63</f>
        <v>Sweden</v>
      </c>
      <c r="I366" s="9" t="str">
        <f ca="1">+WORLDCUP!BD66</f>
        <v>Iraq</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Canada</v>
      </c>
      <c r="F367" s="9" t="str">
        <f ca="1">+WORLDCUP!BD61</f>
        <v>Paraguay</v>
      </c>
      <c r="G367" s="9" t="str">
        <f ca="1">+WORLDCUP!BD58</f>
        <v>Czech Republic</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Canada</v>
      </c>
      <c r="F368" s="9" t="str">
        <f ca="1">+WORLDCUP!BD61</f>
        <v>Paraguay</v>
      </c>
      <c r="G368" s="9" t="str">
        <f ca="1">+WORLDCUP!BD58</f>
        <v>Czech Republic</v>
      </c>
      <c r="H368" s="9" t="str">
        <f ca="1">+WORLDCUP!BD63</f>
        <v>Sweden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Canada</v>
      </c>
      <c r="F369" s="9" t="str">
        <f ca="1">+WORLDCUP!BD61</f>
        <v>Paraguay</v>
      </c>
      <c r="G369" s="9" t="str">
        <f ca="1">+WORLDCUP!BD58</f>
        <v>Czech Republic</v>
      </c>
      <c r="H369" s="9" t="str">
        <f ca="1">+WORLDCUP!BD63</f>
        <v>Sweden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Canada</v>
      </c>
      <c r="F370" s="9" t="str">
        <f ca="1">+WORLDCUP!BD61</f>
        <v>Paraguay</v>
      </c>
      <c r="G370" s="9" t="str">
        <f ca="1">+WORLDCUP!BD58</f>
        <v>Czech Republic</v>
      </c>
      <c r="H370" s="9" t="str">
        <f ca="1">+WORLDCUP!BD63</f>
        <v>Sweden</v>
      </c>
      <c r="I370" s="9" t="str">
        <f ca="1">+WORLDCUP!BD62</f>
        <v>Ecuador</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Algeria</v>
      </c>
      <c r="E371" s="9" t="str">
        <f ca="1">+WORLDCUP!BD59</f>
        <v>Canada</v>
      </c>
      <c r="F371" s="9" t="str">
        <f ca="1">+WORLDCUP!BD60</f>
        <v>Scotland</v>
      </c>
      <c r="G371" s="9" t="str">
        <f ca="1">+WORLDCUP!BD58</f>
        <v>Czech Republic</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Algeria</v>
      </c>
      <c r="E372" s="9" t="str">
        <f ca="1">+WORLDCUP!BD59</f>
        <v>Canada</v>
      </c>
      <c r="F372" s="9" t="str">
        <f ca="1">+WORLDCUP!BD60</f>
        <v>Scotland</v>
      </c>
      <c r="G372" s="9" t="str">
        <f ca="1">+WORLDCUP!BD58</f>
        <v>Czech Republic</v>
      </c>
      <c r="H372" s="9" t="str">
        <f ca="1">+WORLDCUP!BD64</f>
        <v>Egypt</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Canada</v>
      </c>
      <c r="F373" s="9" t="str">
        <f ca="1">+WORLDCUP!BD60</f>
        <v>Scotland</v>
      </c>
      <c r="G373" s="9" t="str">
        <f ca="1">+WORLDCUP!BD58</f>
        <v>Czech Republic</v>
      </c>
      <c r="H373" s="9" t="str">
        <f ca="1">+WORLDCUP!BD64</f>
        <v>Egypt</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Egypt</v>
      </c>
      <c r="E374" s="9" t="str">
        <f ca="1">+WORLDCUP!BD59</f>
        <v>Canada</v>
      </c>
      <c r="F374" s="9" t="str">
        <f ca="1">+WORLDCUP!BD60</f>
        <v>Scotland</v>
      </c>
      <c r="G374" s="9" t="str">
        <f ca="1">+WORLDCUP!BD58</f>
        <v>Czech Republic</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Canada</v>
      </c>
      <c r="F375" s="9" t="str">
        <f ca="1">+WORLDCUP!BD60</f>
        <v>Scotland</v>
      </c>
      <c r="G375" s="9" t="str">
        <f ca="1">+WORLDCUP!BD58</f>
        <v>Czech Republic</v>
      </c>
      <c r="H375" s="9" t="str">
        <f ca="1">+WORLDCUP!BD64</f>
        <v>Egypt</v>
      </c>
      <c r="I375" s="9" t="str">
        <f ca="1">+WORLDCUP!BD69</f>
        <v>Ghana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Canada</v>
      </c>
      <c r="F376" s="9" t="str">
        <f ca="1">+WORLDCUP!BD60</f>
        <v>Scotland</v>
      </c>
      <c r="G376" s="9" t="str">
        <f ca="1">+WORLDCUP!BD58</f>
        <v>Czech Republic</v>
      </c>
      <c r="H376" s="9" t="str">
        <f ca="1">+WORLDCUP!BD64</f>
        <v>Egypt</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Algeria</v>
      </c>
      <c r="E377" s="9" t="str">
        <f ca="1">+WORLDCUP!BD59</f>
        <v>Canada</v>
      </c>
      <c r="F377" s="9" t="str">
        <f ca="1">+WORLDCUP!BD60</f>
        <v>Scotland</v>
      </c>
      <c r="G377" s="9" t="str">
        <f ca="1">+WORLDCUP!BD58</f>
        <v>Czech Republic</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Canada</v>
      </c>
      <c r="F378" s="9" t="str">
        <f ca="1">+WORLDCUP!BD60</f>
        <v>Scotland</v>
      </c>
      <c r="G378" s="9" t="str">
        <f ca="1">+WORLDCUP!BD58</f>
        <v>Czech Republic</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Iraq</v>
      </c>
      <c r="E379" s="9" t="str">
        <f ca="1">+WORLDCUP!BD59</f>
        <v>Canada</v>
      </c>
      <c r="F379" s="9" t="str">
        <f ca="1">+WORLDCUP!BD60</f>
        <v>Scotland</v>
      </c>
      <c r="G379" s="9" t="str">
        <f ca="1">+WORLDCUP!BD58</f>
        <v>Czech Republic</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Canada</v>
      </c>
      <c r="F380" s="9" t="str">
        <f ca="1">+WORLDCUP!BD60</f>
        <v>Scotland</v>
      </c>
      <c r="G380" s="9" t="str">
        <f ca="1">+WORLDCUP!BD58</f>
        <v>Czech Republic</v>
      </c>
      <c r="H380" s="9" t="str">
        <f ca="1">+WORLDCUP!BD63</f>
        <v>Sweden</v>
      </c>
      <c r="I380" s="9" t="str">
        <f ca="1">+WORLDCUP!BD69</f>
        <v>Ghana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Canada</v>
      </c>
      <c r="F381" s="9" t="str">
        <f ca="1">+WORLDCUP!BD60</f>
        <v>Scotland</v>
      </c>
      <c r="G381" s="9" t="str">
        <f ca="1">+WORLDCUP!BD58</f>
        <v>Czech Republic</v>
      </c>
      <c r="H381" s="9" t="str">
        <f ca="1">+WORLDCUP!BD63</f>
        <v>Sweden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Canada</v>
      </c>
      <c r="F382" s="9" t="str">
        <f ca="1">+WORLDCUP!BD63</f>
        <v>Sweden</v>
      </c>
      <c r="G382" s="9" t="str">
        <f ca="1">+WORLDCUP!BD58</f>
        <v>Czech Republic</v>
      </c>
      <c r="H382" s="9" t="str">
        <f ca="1">+WORLDCUP!BD64</f>
        <v>Egypt</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Egypt</v>
      </c>
      <c r="E383" s="9" t="str">
        <f ca="1">+WORLDCUP!BD59</f>
        <v>Canada</v>
      </c>
      <c r="F383" s="9" t="str">
        <f ca="1">+WORLDCUP!BD60</f>
        <v>Scotland</v>
      </c>
      <c r="G383" s="9" t="str">
        <f ca="1">+WORLDCUP!BD58</f>
        <v>Czech Republic</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Canada</v>
      </c>
      <c r="F384" s="9" t="str">
        <f ca="1">+WORLDCUP!BD63</f>
        <v>Sweden</v>
      </c>
      <c r="G384" s="9" t="str">
        <f ca="1">+WORLDCUP!BD58</f>
        <v>Czech Republic</v>
      </c>
      <c r="H384" s="9" t="str">
        <f ca="1">+WORLDCUP!BD64</f>
        <v>Egypt</v>
      </c>
      <c r="I384" s="9" t="str">
        <f ca="1">+WORLDCUP!BD69</f>
        <v>Ghana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Canada</v>
      </c>
      <c r="F385" s="9" t="str">
        <f ca="1">+WORLDCUP!BD63</f>
        <v>Sweden</v>
      </c>
      <c r="G385" s="9" t="str">
        <f ca="1">+WORLDCUP!BD58</f>
        <v>Czech Republic</v>
      </c>
      <c r="H385" s="9" t="str">
        <f ca="1">+WORLDCUP!BD64</f>
        <v>Egypt</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Canada</v>
      </c>
      <c r="F386" s="9" t="str">
        <f ca="1">+WORLDCUP!BD60</f>
        <v>Scotland</v>
      </c>
      <c r="G386" s="9" t="str">
        <f ca="1">+WORLDCUP!BD58</f>
        <v>Czech Republic</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Canada</v>
      </c>
      <c r="F387" s="9" t="str">
        <f ca="1">+WORLDCUP!BD60</f>
        <v>Scotland</v>
      </c>
      <c r="G387" s="9" t="str">
        <f ca="1">+WORLDCUP!BD58</f>
        <v>Czech Republic</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Canada</v>
      </c>
      <c r="F388" s="9" t="str">
        <f ca="1">+WORLDCUP!BD60</f>
        <v>Scotland</v>
      </c>
      <c r="G388" s="9" t="str">
        <f ca="1">+WORLDCUP!BD58</f>
        <v>Czech Republic</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Canada</v>
      </c>
      <c r="F389" s="9" t="str">
        <f ca="1">+WORLDCUP!BD60</f>
        <v>Scotland</v>
      </c>
      <c r="G389" s="9" t="str">
        <f ca="1">+WORLDCUP!BD58</f>
        <v>Czech Republic</v>
      </c>
      <c r="H389" s="9" t="str">
        <f ca="1">+WORLDCUP!BD63</f>
        <v>Sweden</v>
      </c>
      <c r="I389" s="9" t="str">
        <f ca="1">+WORLDCUP!BD69</f>
        <v>Ghana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Canada</v>
      </c>
      <c r="F390" s="9" t="str">
        <f ca="1">+WORLDCUP!BD60</f>
        <v>Scotland</v>
      </c>
      <c r="G390" s="9" t="str">
        <f ca="1">+WORLDCUP!BD58</f>
        <v>Czech Republic</v>
      </c>
      <c r="H390" s="9" t="str">
        <f ca="1">+WORLDCUP!BD63</f>
        <v>Sweden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Canada</v>
      </c>
      <c r="F391" s="9" t="str">
        <f ca="1">+WORLDCUP!BD60</f>
        <v>Scotland</v>
      </c>
      <c r="G391" s="9" t="str">
        <f ca="1">+WORLDCUP!BD58</f>
        <v>Czech Republic</v>
      </c>
      <c r="H391" s="9" t="str">
        <f ca="1">+WORLDCUP!BD63</f>
        <v>Sweden</v>
      </c>
      <c r="I391" s="9" t="str">
        <f ca="1">+WORLDCUP!BD66</f>
        <v>Iraq</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Canada</v>
      </c>
      <c r="F392" s="9" t="str">
        <f ca="1">+WORLDCUP!BD58</f>
        <v>Czech Republic</v>
      </c>
      <c r="G392" s="9" t="str">
        <f ca="1">+WORLDCUP!BD66</f>
        <v>Iraq</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Canada</v>
      </c>
      <c r="F393" s="9" t="str">
        <f ca="1">+WORLDCUP!BD60</f>
        <v>Scotland</v>
      </c>
      <c r="G393" s="9" t="str">
        <f ca="1">+WORLDCUP!BD58</f>
        <v>Czech Republic</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Iraq</v>
      </c>
      <c r="E394" s="9" t="str">
        <f ca="1">+WORLDCUP!BD59</f>
        <v>Canada</v>
      </c>
      <c r="F394" s="9" t="str">
        <f ca="1">+WORLDCUP!BD60</f>
        <v>Scotland</v>
      </c>
      <c r="G394" s="9" t="str">
        <f ca="1">+WORLDCUP!BD58</f>
        <v>Czech Republic</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Canada</v>
      </c>
      <c r="F395" s="9" t="str">
        <f ca="1">+WORLDCUP!BD60</f>
        <v>Scotland</v>
      </c>
      <c r="G395" s="9" t="str">
        <f ca="1">+WORLDCUP!BD58</f>
        <v>Czech Republic</v>
      </c>
      <c r="H395" s="9" t="str">
        <f ca="1">+WORLDCUP!BD65</f>
        <v>Saudi Arabia</v>
      </c>
      <c r="I395" s="9" t="str">
        <f ca="1">+WORLDCUP!BD69</f>
        <v>Ghana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Canada</v>
      </c>
      <c r="F396" s="9" t="str">
        <f ca="1">+WORLDCUP!BD60</f>
        <v>Scotland</v>
      </c>
      <c r="G396" s="9" t="str">
        <f ca="1">+WORLDCUP!BD58</f>
        <v>Czech Republic</v>
      </c>
      <c r="H396" s="9" t="str">
        <f ca="1">+WORLDCUP!BD65</f>
        <v>Saudi Arabia</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Canada</v>
      </c>
      <c r="F397" s="9" t="str">
        <f ca="1">+WORLDCUP!BD60</f>
        <v>Scotland</v>
      </c>
      <c r="G397" s="9" t="str">
        <f ca="1">+WORLDCUP!BD58</f>
        <v>Czech Republic</v>
      </c>
      <c r="H397" s="9" t="str">
        <f ca="1">+WORLDCUP!BD64</f>
        <v>Egypt</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Egypt</v>
      </c>
      <c r="E398" s="9" t="str">
        <f ca="1">+WORLDCUP!BD59</f>
        <v>Canada</v>
      </c>
      <c r="F398" s="9" t="str">
        <f ca="1">+WORLDCUP!BD58</f>
        <v>Czech Republic</v>
      </c>
      <c r="G398" s="9" t="str">
        <f ca="1">+WORLDCUP!BD66</f>
        <v>Iraq</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Canada</v>
      </c>
      <c r="F399" s="9" t="str">
        <f ca="1">+WORLDCUP!BD60</f>
        <v>Scotland</v>
      </c>
      <c r="G399" s="9" t="str">
        <f ca="1">+WORLDCUP!BD58</f>
        <v>Czech Republic</v>
      </c>
      <c r="H399" s="9" t="str">
        <f ca="1">+WORLDCUP!BD64</f>
        <v>Egypt</v>
      </c>
      <c r="I399" s="9" t="str">
        <f ca="1">+WORLDCUP!BD69</f>
        <v>Ghana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Canada</v>
      </c>
      <c r="F400" s="9" t="str">
        <f ca="1">+WORLDCUP!BD60</f>
        <v>Scotland</v>
      </c>
      <c r="G400" s="9" t="str">
        <f ca="1">+WORLDCUP!BD58</f>
        <v>Czech Republic</v>
      </c>
      <c r="H400" s="9" t="str">
        <f ca="1">+WORLDCUP!BD64</f>
        <v>Egypt</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Egypt</v>
      </c>
      <c r="E401" s="9" t="str">
        <f ca="1">+WORLDCUP!BD59</f>
        <v>Canada</v>
      </c>
      <c r="F401" s="9" t="str">
        <f ca="1">+WORLDCUP!BD60</f>
        <v>Scotland</v>
      </c>
      <c r="G401" s="9" t="str">
        <f ca="1">+WORLDCUP!BD58</f>
        <v>Czech Republic</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Canada</v>
      </c>
      <c r="F402" s="9" t="str">
        <f ca="1">+WORLDCUP!BD60</f>
        <v>Scotland</v>
      </c>
      <c r="G402" s="9" t="str">
        <f ca="1">+WORLDCUP!BD58</f>
        <v>Czech Republic</v>
      </c>
      <c r="H402" s="9" t="str">
        <f ca="1">+WORLDCUP!BD64</f>
        <v>Egypt</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Canada</v>
      </c>
      <c r="F403" s="9" t="str">
        <f ca="1">+WORLDCUP!BD60</f>
        <v>Scotland</v>
      </c>
      <c r="G403" s="9" t="str">
        <f ca="1">+WORLDCUP!BD58</f>
        <v>Czech Republic</v>
      </c>
      <c r="H403" s="9" t="str">
        <f ca="1">+WORLDCUP!BD64</f>
        <v>Egypt</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Egypt</v>
      </c>
      <c r="E404" s="9" t="str">
        <f ca="1">+WORLDCUP!BD59</f>
        <v>Canada</v>
      </c>
      <c r="F404" s="9" t="str">
        <f ca="1">+WORLDCUP!BD60</f>
        <v>Scotland</v>
      </c>
      <c r="G404" s="9" t="str">
        <f ca="1">+WORLDCUP!BD58</f>
        <v>Czech Republic</v>
      </c>
      <c r="H404" s="9" t="str">
        <f ca="1">+WORLDCUP!BD65</f>
        <v>Saudi Arabia</v>
      </c>
      <c r="I404" s="9" t="str">
        <f ca="1">+WORLDCUP!BD69</f>
        <v>Ghana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Egypt</v>
      </c>
      <c r="E405" s="9" t="str">
        <f ca="1">+WORLDCUP!BD59</f>
        <v>Canada</v>
      </c>
      <c r="F405" s="9" t="str">
        <f ca="1">+WORLDCUP!BD60</f>
        <v>Scotland</v>
      </c>
      <c r="G405" s="9" t="str">
        <f ca="1">+WORLDCUP!BD58</f>
        <v>Czech Republic</v>
      </c>
      <c r="H405" s="9" t="str">
        <f ca="1">+WORLDCUP!BD65</f>
        <v>Saudi Arabia</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Canada</v>
      </c>
      <c r="F406" s="9" t="str">
        <f ca="1">+WORLDCUP!BD60</f>
        <v>Scotland</v>
      </c>
      <c r="G406" s="9" t="str">
        <f ca="1">+WORLDCUP!BD58</f>
        <v>Czech Republic</v>
      </c>
      <c r="H406" s="9" t="str">
        <f ca="1">+WORLDCUP!BD64</f>
        <v>Egypt</v>
      </c>
      <c r="I406" s="9" t="str">
        <f ca="1">+WORLDCUP!BD62</f>
        <v>Ecuador</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Canada</v>
      </c>
      <c r="F407" s="9" t="str">
        <f ca="1">+WORLDCUP!BD60</f>
        <v>Scotland</v>
      </c>
      <c r="G407" s="9" t="str">
        <f ca="1">+WORLDCUP!BD58</f>
        <v>Czech Republic</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Iraq</v>
      </c>
      <c r="E408" s="9" t="str">
        <f ca="1">+WORLDCUP!BD59</f>
        <v>Canada</v>
      </c>
      <c r="F408" s="9" t="str">
        <f ca="1">+WORLDCUP!BD60</f>
        <v>Scotland</v>
      </c>
      <c r="G408" s="9" t="str">
        <f ca="1">+WORLDCUP!BD58</f>
        <v>Czech Republic</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Canada</v>
      </c>
      <c r="F409" s="9" t="str">
        <f ca="1">+WORLDCUP!BD60</f>
        <v>Scotland</v>
      </c>
      <c r="G409" s="9" t="str">
        <f ca="1">+WORLDCUP!BD58</f>
        <v>Czech Republic</v>
      </c>
      <c r="H409" s="9" t="str">
        <f ca="1">+WORLDCUP!BD63</f>
        <v>Sweden</v>
      </c>
      <c r="I409" s="9" t="str">
        <f ca="1">+WORLDCUP!BD69</f>
        <v>Ghana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Canada</v>
      </c>
      <c r="F410" s="9" t="str">
        <f ca="1">+WORLDCUP!BD60</f>
        <v>Scotland</v>
      </c>
      <c r="G410" s="9" t="str">
        <f ca="1">+WORLDCUP!BD58</f>
        <v>Czech Republic</v>
      </c>
      <c r="H410" s="9" t="str">
        <f ca="1">+WORLDCUP!BD63</f>
        <v>Sweden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Canada</v>
      </c>
      <c r="F411" s="9" t="str">
        <f ca="1">+WORLDCUP!BD60</f>
        <v>Scotland</v>
      </c>
      <c r="G411" s="9" t="str">
        <f ca="1">+WORLDCUP!BD58</f>
        <v>Czech Republic</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Canada</v>
      </c>
      <c r="F412" s="9" t="str">
        <f ca="1">+WORLDCUP!BD60</f>
        <v>Scotland</v>
      </c>
      <c r="G412" s="9" t="str">
        <f ca="1">+WORLDCUP!BD58</f>
        <v>Czech Republic</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Canada</v>
      </c>
      <c r="F413" s="9" t="str">
        <f ca="1">+WORLDCUP!BD60</f>
        <v>Scotland</v>
      </c>
      <c r="G413" s="9" t="str">
        <f ca="1">+WORLDCUP!BD58</f>
        <v>Czech Republic</v>
      </c>
      <c r="H413" s="9" t="str">
        <f ca="1">+WORLDCUP!BD63</f>
        <v>Sweden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Canada</v>
      </c>
      <c r="F414" s="9" t="str">
        <f ca="1">+WORLDCUP!BD60</f>
        <v>Scotland</v>
      </c>
      <c r="G414" s="9" t="str">
        <f ca="1">+WORLDCUP!BD58</f>
        <v>Czech Republic</v>
      </c>
      <c r="H414" s="9" t="str">
        <f ca="1">+WORLDCUP!BD63</f>
        <v>Sweden</v>
      </c>
      <c r="I414" s="9" t="str">
        <f ca="1">+WORLDCUP!BD69</f>
        <v>Ghana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Canada</v>
      </c>
      <c r="F415" s="9" t="str">
        <f ca="1">+WORLDCUP!BD60</f>
        <v>Scotland</v>
      </c>
      <c r="G415" s="9" t="str">
        <f ca="1">+WORLDCUP!BD58</f>
        <v>Czech Republic</v>
      </c>
      <c r="H415" s="9" t="str">
        <f ca="1">+WORLDCUP!BD63</f>
        <v>Sweden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Canada</v>
      </c>
      <c r="F416" s="9" t="str">
        <f ca="1">+WORLDCUP!BD60</f>
        <v>Scotland</v>
      </c>
      <c r="G416" s="9" t="str">
        <f ca="1">+WORLDCUP!BD58</f>
        <v>Czech Republic</v>
      </c>
      <c r="H416" s="9" t="str">
        <f ca="1">+WORLDCUP!BD63</f>
        <v>Sweden</v>
      </c>
      <c r="I416" s="9" t="str">
        <f ca="1">+WORLDCUP!BD62</f>
        <v>Ecuador</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Egypt</v>
      </c>
      <c r="E417" s="9" t="str">
        <f ca="1">+WORLDCUP!BD59</f>
        <v>Canada</v>
      </c>
      <c r="F417" s="9" t="str">
        <f ca="1">+WORLDCUP!BD60</f>
        <v>Scotland</v>
      </c>
      <c r="G417" s="9" t="str">
        <f ca="1">+WORLDCUP!BD58</f>
        <v>Czech Republic</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Egypt</v>
      </c>
      <c r="E418" s="9" t="str">
        <f ca="1">+WORLDCUP!BD59</f>
        <v>Canada</v>
      </c>
      <c r="F418" s="9" t="str">
        <f ca="1">+WORLDCUP!BD60</f>
        <v>Scotland</v>
      </c>
      <c r="G418" s="9" t="str">
        <f ca="1">+WORLDCUP!BD58</f>
        <v>Czech Republic</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Egypt</v>
      </c>
      <c r="E419" s="9" t="str">
        <f ca="1">+WORLDCUP!BD59</f>
        <v>Canada</v>
      </c>
      <c r="F419" s="9" t="str">
        <f ca="1">+WORLDCUP!BD60</f>
        <v>Scotland</v>
      </c>
      <c r="G419" s="9" t="str">
        <f ca="1">+WORLDCUP!BD58</f>
        <v>Czech Republic</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Egypt</v>
      </c>
      <c r="E420" s="9" t="str">
        <f ca="1">+WORLDCUP!BD59</f>
        <v>Canada</v>
      </c>
      <c r="F420" s="9" t="str">
        <f ca="1">+WORLDCUP!BD60</f>
        <v>Scotland</v>
      </c>
      <c r="G420" s="9" t="str">
        <f ca="1">+WORLDCUP!BD58</f>
        <v>Czech Republic</v>
      </c>
      <c r="H420" s="9" t="str">
        <f ca="1">+WORLDCUP!BD63</f>
        <v>Sweden</v>
      </c>
      <c r="I420" s="9" t="str">
        <f ca="1">+WORLDCUP!BD69</f>
        <v>Ghana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Egypt</v>
      </c>
      <c r="E421" s="9" t="str">
        <f ca="1">+WORLDCUP!BD59</f>
        <v>Canada</v>
      </c>
      <c r="F421" s="9" t="str">
        <f ca="1">+WORLDCUP!BD60</f>
        <v>Scotland</v>
      </c>
      <c r="G421" s="9" t="str">
        <f ca="1">+WORLDCUP!BD58</f>
        <v>Czech Republic</v>
      </c>
      <c r="H421" s="9" t="str">
        <f ca="1">+WORLDCUP!BD63</f>
        <v>Sweden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Egypt</v>
      </c>
      <c r="E422" s="9" t="str">
        <f ca="1">+WORLDCUP!BD59</f>
        <v>Canada</v>
      </c>
      <c r="F422" s="9" t="str">
        <f ca="1">+WORLDCUP!BD60</f>
        <v>Scotland</v>
      </c>
      <c r="G422" s="9" t="str">
        <f ca="1">+WORLDCUP!BD58</f>
        <v>Czech Republic</v>
      </c>
      <c r="H422" s="9" t="str">
        <f ca="1">+WORLDCUP!BD63</f>
        <v>Sweden</v>
      </c>
      <c r="I422" s="9" t="str">
        <f ca="1">+WORLDCUP!BD66</f>
        <v>Iraq</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Canada</v>
      </c>
      <c r="F423" s="9" t="str">
        <f ca="1">+WORLDCUP!BD60</f>
        <v>Scotland</v>
      </c>
      <c r="G423" s="9" t="str">
        <f ca="1">+WORLDCUP!BD58</f>
        <v>Czech Republic</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Canada</v>
      </c>
      <c r="F424" s="9" t="str">
        <f ca="1">+WORLDCUP!BD60</f>
        <v>Scotland</v>
      </c>
      <c r="G424" s="9" t="str">
        <f ca="1">+WORLDCUP!BD58</f>
        <v>Czech Republic</v>
      </c>
      <c r="H424" s="9" t="str">
        <f ca="1">+WORLDCUP!BD63</f>
        <v>Sweden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Canada</v>
      </c>
      <c r="F425" s="9" t="str">
        <f ca="1">+WORLDCUP!BD60</f>
        <v>Scotland</v>
      </c>
      <c r="G425" s="9" t="str">
        <f ca="1">+WORLDCUP!BD58</f>
        <v>Czech Republic</v>
      </c>
      <c r="H425" s="9" t="str">
        <f ca="1">+WORLDCUP!BD63</f>
        <v>Sweden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Canada</v>
      </c>
      <c r="F426" s="9" t="str">
        <f ca="1">+WORLDCUP!BD60</f>
        <v>Scotland</v>
      </c>
      <c r="G426" s="9" t="str">
        <f ca="1">+WORLDCUP!BD58</f>
        <v>Czech Republic</v>
      </c>
      <c r="H426" s="9" t="str">
        <f ca="1">+WORLDCUP!BD63</f>
        <v>Sweden</v>
      </c>
      <c r="I426" s="9" t="str">
        <f ca="1">+WORLDCUP!BD62</f>
        <v>Ecuador</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Algeria</v>
      </c>
      <c r="E427" s="9" t="str">
        <f ca="1">+WORLDCUP!BD59</f>
        <v>Canada</v>
      </c>
      <c r="F427" s="9" t="str">
        <f ca="1">+WORLDCUP!BD60</f>
        <v>Scotland</v>
      </c>
      <c r="G427" s="9" t="str">
        <f ca="1">+WORLDCUP!BD58</f>
        <v>Czech Republic</v>
      </c>
      <c r="H427" s="9" t="str">
        <f ca="1">+WORLDCUP!BD61</f>
        <v>Paraguay</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Canada</v>
      </c>
      <c r="F428" s="9" t="str">
        <f ca="1">+WORLDCUP!BD60</f>
        <v>Scotland</v>
      </c>
      <c r="G428" s="9" t="str">
        <f ca="1">+WORLDCUP!BD58</f>
        <v>Czech Republic</v>
      </c>
      <c r="H428" s="9" t="str">
        <f ca="1">+WORLDCUP!BD61</f>
        <v>Paraguay</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Iraq</v>
      </c>
      <c r="E429" s="9" t="str">
        <f ca="1">+WORLDCUP!BD59</f>
        <v>Canada</v>
      </c>
      <c r="F429" s="9" t="str">
        <f ca="1">+WORLDCUP!BD60</f>
        <v>Scotland</v>
      </c>
      <c r="G429" s="9" t="str">
        <f ca="1">+WORLDCUP!BD58</f>
        <v>Czech Republic</v>
      </c>
      <c r="H429" s="9" t="str">
        <f ca="1">+WORLDCUP!BD61</f>
        <v>Paraguay</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Canada</v>
      </c>
      <c r="F430" s="9" t="str">
        <f ca="1">+WORLDCUP!BD60</f>
        <v>Scotland</v>
      </c>
      <c r="G430" s="9" t="str">
        <f ca="1">+WORLDCUP!BD58</f>
        <v>Czech Republic</v>
      </c>
      <c r="H430" s="9" t="str">
        <f ca="1">+WORLDCUP!BD61</f>
        <v>Paraguay</v>
      </c>
      <c r="I430" s="9" t="str">
        <f ca="1">+WORLDCUP!BD69</f>
        <v>Ghana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Canada</v>
      </c>
      <c r="F431" s="9" t="str">
        <f ca="1">+WORLDCUP!BD60</f>
        <v>Scotland</v>
      </c>
      <c r="G431" s="9" t="str">
        <f ca="1">+WORLDCUP!BD58</f>
        <v>Czech Republic</v>
      </c>
      <c r="H431" s="9" t="str">
        <f ca="1">+WORLDCUP!BD61</f>
        <v>Paraguay</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Canada</v>
      </c>
      <c r="F432" s="9" t="str">
        <f ca="1">+WORLDCUP!BD61</f>
        <v>Paraguay</v>
      </c>
      <c r="G432" s="9" t="str">
        <f ca="1">+WORLDCUP!BD58</f>
        <v>Czech Republic</v>
      </c>
      <c r="H432" s="9" t="str">
        <f ca="1">+WORLDCUP!BD64</f>
        <v>Egypt</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Egypt</v>
      </c>
      <c r="E433" s="9" t="str">
        <f ca="1">+WORLDCUP!BD59</f>
        <v>Canada</v>
      </c>
      <c r="F433" s="9" t="str">
        <f ca="1">+WORLDCUP!BD60</f>
        <v>Scotland</v>
      </c>
      <c r="G433" s="9" t="str">
        <f ca="1">+WORLDCUP!BD58</f>
        <v>Czech Republic</v>
      </c>
      <c r="H433" s="9" t="str">
        <f ca="1">+WORLDCUP!BD61</f>
        <v>Paraguay</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Canada</v>
      </c>
      <c r="F434" s="9" t="str">
        <f ca="1">+WORLDCUP!BD61</f>
        <v>Paraguay</v>
      </c>
      <c r="G434" s="9" t="str">
        <f ca="1">+WORLDCUP!BD58</f>
        <v>Czech Republic</v>
      </c>
      <c r="H434" s="9" t="str">
        <f ca="1">+WORLDCUP!BD64</f>
        <v>Egypt</v>
      </c>
      <c r="I434" s="9" t="str">
        <f ca="1">+WORLDCUP!BD69</f>
        <v>Ghana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Canada</v>
      </c>
      <c r="F435" s="9" t="str">
        <f ca="1">+WORLDCUP!BD61</f>
        <v>Paraguay</v>
      </c>
      <c r="G435" s="9" t="str">
        <f ca="1">+WORLDCUP!BD58</f>
        <v>Czech Republic</v>
      </c>
      <c r="H435" s="9" t="str">
        <f ca="1">+WORLDCUP!BD64</f>
        <v>Egypt</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Canada</v>
      </c>
      <c r="F436" s="9" t="str">
        <f ca="1">+WORLDCUP!BD60</f>
        <v>Scotland</v>
      </c>
      <c r="G436" s="9" t="str">
        <f ca="1">+WORLDCUP!BD58</f>
        <v>Czech Republic</v>
      </c>
      <c r="H436" s="9" t="str">
        <f ca="1">+WORLDCUP!BD61</f>
        <v>Paraguay</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Canada</v>
      </c>
      <c r="F437" s="9" t="str">
        <f ca="1">+WORLDCUP!BD60</f>
        <v>Scotland</v>
      </c>
      <c r="G437" s="9" t="str">
        <f ca="1">+WORLDCUP!BD58</f>
        <v>Czech Republic</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Canada</v>
      </c>
      <c r="F438" s="9" t="str">
        <f ca="1">+WORLDCUP!BD60</f>
        <v>Scotland</v>
      </c>
      <c r="G438" s="9" t="str">
        <f ca="1">+WORLDCUP!BD58</f>
        <v>Czech Republic</v>
      </c>
      <c r="H438" s="9" t="str">
        <f ca="1">+WORLDCUP!BD61</f>
        <v>Paraguay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Canada</v>
      </c>
      <c r="F439" s="9" t="str">
        <f ca="1">+WORLDCUP!BD60</f>
        <v>Scotland</v>
      </c>
      <c r="G439" s="9" t="str">
        <f ca="1">+WORLDCUP!BD58</f>
        <v>Czech Republic</v>
      </c>
      <c r="H439" s="9" t="str">
        <f ca="1">+WORLDCUP!BD61</f>
        <v>Paraguay</v>
      </c>
      <c r="I439" s="9" t="str">
        <f ca="1">+WORLDCUP!BD69</f>
        <v>Ghana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Canada</v>
      </c>
      <c r="F440" s="9" t="str">
        <f ca="1">+WORLDCUP!BD60</f>
        <v>Scotland</v>
      </c>
      <c r="G440" s="9" t="str">
        <f ca="1">+WORLDCUP!BD58</f>
        <v>Czech Republic</v>
      </c>
      <c r="H440" s="9" t="str">
        <f ca="1">+WORLDCUP!BD61</f>
        <v>Paraguay</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Canada</v>
      </c>
      <c r="F441" s="9" t="str">
        <f ca="1">+WORLDCUP!BD60</f>
        <v>Scotland</v>
      </c>
      <c r="G441" s="9" t="str">
        <f ca="1">+WORLDCUP!BD58</f>
        <v>Czech Republic</v>
      </c>
      <c r="H441" s="9" t="str">
        <f ca="1">+WORLDCUP!BD61</f>
        <v>Paraguay</v>
      </c>
      <c r="I441" s="9" t="str">
        <f ca="1">+WORLDCUP!BD66</f>
        <v>Iraq</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Canada</v>
      </c>
      <c r="F442" s="9" t="str">
        <f ca="1">+WORLDCUP!BD61</f>
        <v>Paraguay</v>
      </c>
      <c r="G442" s="9" t="str">
        <f ca="1">+WORLDCUP!BD58</f>
        <v>Czech Republic</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Iraq</v>
      </c>
      <c r="E443" s="9" t="str">
        <f ca="1">+WORLDCUP!BD59</f>
        <v>Canada</v>
      </c>
      <c r="F443" s="9" t="str">
        <f ca="1">+WORLDCUP!BD61</f>
        <v>Paraguay</v>
      </c>
      <c r="G443" s="9" t="str">
        <f ca="1">+WORLDCUP!BD58</f>
        <v>Czech Republic</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Canada</v>
      </c>
      <c r="F444" s="9" t="str">
        <f ca="1">+WORLDCUP!BD61</f>
        <v>Paraguay</v>
      </c>
      <c r="G444" s="9" t="str">
        <f ca="1">+WORLDCUP!BD58</f>
        <v>Czech Republic</v>
      </c>
      <c r="H444" s="9" t="str">
        <f ca="1">+WORLDCUP!BD63</f>
        <v>Sweden</v>
      </c>
      <c r="I444" s="9" t="str">
        <f ca="1">+WORLDCUP!BD69</f>
        <v>Ghana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Canada</v>
      </c>
      <c r="F445" s="9" t="str">
        <f ca="1">+WORLDCUP!BD61</f>
        <v>Paraguay</v>
      </c>
      <c r="G445" s="9" t="str">
        <f ca="1">+WORLDCUP!BD58</f>
        <v>Czech Republic</v>
      </c>
      <c r="H445" s="9" t="str">
        <f ca="1">+WORLDCUP!BD63</f>
        <v>Sweden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Canada</v>
      </c>
      <c r="F446" s="9" t="str">
        <f ca="1">+WORLDCUP!BD60</f>
        <v>Scotland</v>
      </c>
      <c r="G446" s="9" t="str">
        <f ca="1">+WORLDCUP!BD58</f>
        <v>Czech Republic</v>
      </c>
      <c r="H446" s="9" t="str">
        <f ca="1">+WORLDCUP!BD61</f>
        <v>Paraguay</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Canada</v>
      </c>
      <c r="F447" s="9" t="str">
        <f ca="1">+WORLDCUP!BD61</f>
        <v>Paraguay</v>
      </c>
      <c r="G447" s="9" t="str">
        <f ca="1">+WORLDCUP!BD58</f>
        <v>Czech Republic</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Canada</v>
      </c>
      <c r="F448" s="9" t="str">
        <f ca="1">+WORLDCUP!BD60</f>
        <v>Scotland</v>
      </c>
      <c r="G448" s="9" t="str">
        <f ca="1">+WORLDCUP!BD58</f>
        <v>Czech Republic</v>
      </c>
      <c r="H448" s="9" t="str">
        <f ca="1">+WORLDCUP!BD63</f>
        <v>Sweden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Canada</v>
      </c>
      <c r="F449" s="9" t="str">
        <f ca="1">+WORLDCUP!BD60</f>
        <v>Scotland</v>
      </c>
      <c r="G449" s="9" t="str">
        <f ca="1">+WORLDCUP!BD58</f>
        <v>Czech Republic</v>
      </c>
      <c r="H449" s="9" t="str">
        <f ca="1">+WORLDCUP!BD61</f>
        <v>Paraguay</v>
      </c>
      <c r="I449" s="9" t="str">
        <f ca="1">+WORLDCUP!BD69</f>
        <v>Ghana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Canada</v>
      </c>
      <c r="F450" s="9" t="str">
        <f ca="1">+WORLDCUP!BD60</f>
        <v>Scotland</v>
      </c>
      <c r="G450" s="9" t="str">
        <f ca="1">+WORLDCUP!BD58</f>
        <v>Czech Republic</v>
      </c>
      <c r="H450" s="9" t="str">
        <f ca="1">+WORLDCUP!BD61</f>
        <v>Paraguay</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Canada</v>
      </c>
      <c r="F451" s="9" t="str">
        <f ca="1">+WORLDCUP!BD60</f>
        <v>Scotland</v>
      </c>
      <c r="G451" s="9" t="str">
        <f ca="1">+WORLDCUP!BD58</f>
        <v>Czech Republic</v>
      </c>
      <c r="H451" s="9" t="str">
        <f ca="1">+WORLDCUP!BD63</f>
        <v>Sweden</v>
      </c>
      <c r="I451" s="9" t="str">
        <f ca="1">+WORLDCUP!BD61</f>
        <v>Paraguay</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Canada</v>
      </c>
      <c r="F452" s="9" t="str">
        <f ca="1">+WORLDCUP!BD61</f>
        <v>Paraguay</v>
      </c>
      <c r="G452" s="9" t="str">
        <f ca="1">+WORLDCUP!BD58</f>
        <v>Czech Republic</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1</v>
      </c>
      <c r="C453" s="9" t="str">
        <f ca="1">+WORLDCUP!BD60</f>
        <v>Scotland</v>
      </c>
      <c r="D453" s="9" t="str">
        <f ca="1">+WORLDCUP!BD64</f>
        <v>Egypt</v>
      </c>
      <c r="E453" s="9" t="str">
        <f ca="1">+WORLDCUP!BD59</f>
        <v>Canada</v>
      </c>
      <c r="F453" s="9" t="str">
        <f ca="1">+WORLDCUP!BD61</f>
        <v>Paraguay</v>
      </c>
      <c r="G453" s="9" t="str">
        <f ca="1">+WORLDCUP!BD58</f>
        <v>Czech Republic</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Canada</v>
      </c>
      <c r="F454" s="9" t="str">
        <f ca="1">+WORLDCUP!BD61</f>
        <v>Paraguay</v>
      </c>
      <c r="G454" s="9" t="str">
        <f ca="1">+WORLDCUP!BD58</f>
        <v>Czech Republic</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Canada</v>
      </c>
      <c r="F455" s="9" t="str">
        <f ca="1">+WORLDCUP!BD61</f>
        <v>Paraguay</v>
      </c>
      <c r="G455" s="9" t="str">
        <f ca="1">+WORLDCUP!BD58</f>
        <v>Czech Republic</v>
      </c>
      <c r="H455" s="9" t="str">
        <f ca="1">+WORLDCUP!BD63</f>
        <v>Sweden</v>
      </c>
      <c r="I455" s="9" t="str">
        <f ca="1">+WORLDCUP!BD69</f>
        <v>Ghana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Canada</v>
      </c>
      <c r="F456" s="9" t="str">
        <f ca="1">+WORLDCUP!BD61</f>
        <v>Paraguay</v>
      </c>
      <c r="G456" s="9" t="str">
        <f ca="1">+WORLDCUP!BD58</f>
        <v>Czech Republic</v>
      </c>
      <c r="H456" s="9" t="str">
        <f ca="1">+WORLDCUP!BD63</f>
        <v>Sweden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Canada</v>
      </c>
      <c r="F457" s="9" t="str">
        <f ca="1">+WORLDCUP!BD61</f>
        <v>Paraguay</v>
      </c>
      <c r="G457" s="9" t="str">
        <f ca="1">+WORLDCUP!BD58</f>
        <v>Czech Republic</v>
      </c>
      <c r="H457" s="9" t="str">
        <f ca="1">+WORLDCUP!BD63</f>
        <v>Sweden</v>
      </c>
      <c r="I457" s="9" t="str">
        <f ca="1">+WORLDCUP!BD66</f>
        <v>Iraq</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Canada</v>
      </c>
      <c r="F458" s="9" t="str">
        <f ca="1">+WORLDCUP!BD61</f>
        <v>Paraguay</v>
      </c>
      <c r="G458" s="9" t="str">
        <f ca="1">+WORLDCUP!BD58</f>
        <v>Czech Republic</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Canada</v>
      </c>
      <c r="F459" s="9" t="str">
        <f ca="1">+WORLDCUP!BD60</f>
        <v>Scotland</v>
      </c>
      <c r="G459" s="9" t="str">
        <f ca="1">+WORLDCUP!BD58</f>
        <v>Czech Republic</v>
      </c>
      <c r="H459" s="9" t="str">
        <f ca="1">+WORLDCUP!BD63</f>
        <v>Sweden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Canada</v>
      </c>
      <c r="F460" s="9" t="str">
        <f ca="1">+WORLDCUP!BD60</f>
        <v>Scotland</v>
      </c>
      <c r="G460" s="9" t="str">
        <f ca="1">+WORLDCUP!BD58</f>
        <v>Czech Republic</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Canada</v>
      </c>
      <c r="F461" s="9" t="str">
        <f ca="1">+WORLDCUP!BD60</f>
        <v>Scotland</v>
      </c>
      <c r="G461" s="9" t="str">
        <f ca="1">+WORLDCUP!BD58</f>
        <v>Czech Republic</v>
      </c>
      <c r="H461" s="9" t="str">
        <f ca="1">+WORLDCUP!BD63</f>
        <v>Sweden</v>
      </c>
      <c r="I461" s="9" t="str">
        <f ca="1">+WORLDCUP!BD61</f>
        <v>Paraguay</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Canada</v>
      </c>
      <c r="F462" s="9" t="str">
        <f ca="1">+WORLDCUP!BD60</f>
        <v>Scotland</v>
      </c>
      <c r="G462" s="9" t="str">
        <f ca="1">+WORLDCUP!BD58</f>
        <v>Czech Republic</v>
      </c>
      <c r="H462" s="9" t="str">
        <f ca="1">+WORLDCUP!BD61</f>
        <v>Paraguay</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Iraq</v>
      </c>
      <c r="E463" s="9" t="str">
        <f ca="1">+WORLDCUP!BD59</f>
        <v>Canada</v>
      </c>
      <c r="F463" s="9" t="str">
        <f ca="1">+WORLDCUP!BD60</f>
        <v>Scotland</v>
      </c>
      <c r="G463" s="9" t="str">
        <f ca="1">+WORLDCUP!BD58</f>
        <v>Czech Republic</v>
      </c>
      <c r="H463" s="9" t="str">
        <f ca="1">+WORLDCUP!BD61</f>
        <v>Paraguay</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Canada</v>
      </c>
      <c r="F464" s="9" t="str">
        <f ca="1">+WORLDCUP!BD60</f>
        <v>Scotland</v>
      </c>
      <c r="G464" s="9" t="str">
        <f ca="1">+WORLDCUP!BD58</f>
        <v>Czech Republic</v>
      </c>
      <c r="H464" s="9" t="str">
        <f ca="1">+WORLDCUP!BD61</f>
        <v>Paraguay</v>
      </c>
      <c r="I464" s="9" t="str">
        <f ca="1">+WORLDCUP!BD69</f>
        <v>Ghana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Canada</v>
      </c>
      <c r="F465" s="9" t="str">
        <f ca="1">+WORLDCUP!BD60</f>
        <v>Scotland</v>
      </c>
      <c r="G465" s="9" t="str">
        <f ca="1">+WORLDCUP!BD58</f>
        <v>Czech Republic</v>
      </c>
      <c r="H465" s="9" t="str">
        <f ca="1">+WORLDCUP!BD61</f>
        <v>Paraguay</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Canada</v>
      </c>
      <c r="F466" s="9" t="str">
        <f ca="1">+WORLDCUP!BD60</f>
        <v>Scotland</v>
      </c>
      <c r="G466" s="9" t="str">
        <f ca="1">+WORLDCUP!BD58</f>
        <v>Czech Republic</v>
      </c>
      <c r="H466" s="9" t="str">
        <f ca="1">+WORLDCUP!BD61</f>
        <v>Paraguay</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Canada</v>
      </c>
      <c r="F467" s="9" t="str">
        <f ca="1">+WORLDCUP!BD60</f>
        <v>Scotland</v>
      </c>
      <c r="G467" s="9" t="str">
        <f ca="1">+WORLDCUP!BD58</f>
        <v>Czech Republic</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Canada</v>
      </c>
      <c r="F468" s="9" t="str">
        <f ca="1">+WORLDCUP!BD60</f>
        <v>Scotland</v>
      </c>
      <c r="G468" s="9" t="str">
        <f ca="1">+WORLDCUP!BD58</f>
        <v>Czech Republic</v>
      </c>
      <c r="H468" s="9" t="str">
        <f ca="1">+WORLDCUP!BD61</f>
        <v>Paraguay</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Canada</v>
      </c>
      <c r="F469" s="9" t="str">
        <f ca="1">+WORLDCUP!BD60</f>
        <v>Scotland</v>
      </c>
      <c r="G469" s="9" t="str">
        <f ca="1">+WORLDCUP!BD58</f>
        <v>Czech Republic</v>
      </c>
      <c r="H469" s="9" t="str">
        <f ca="1">+WORLDCUP!BD61</f>
        <v>Paraguay</v>
      </c>
      <c r="I469" s="9" t="str">
        <f ca="1">+WORLDCUP!BD69</f>
        <v>Ghana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Canada</v>
      </c>
      <c r="F470" s="9" t="str">
        <f ca="1">+WORLDCUP!BD60</f>
        <v>Scotland</v>
      </c>
      <c r="G470" s="9" t="str">
        <f ca="1">+WORLDCUP!BD58</f>
        <v>Czech Republic</v>
      </c>
      <c r="H470" s="9" t="str">
        <f ca="1">+WORLDCUP!BD61</f>
        <v>Paraguay</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Canada</v>
      </c>
      <c r="F471" s="9" t="str">
        <f ca="1">+WORLDCUP!BD60</f>
        <v>Scotland</v>
      </c>
      <c r="G471" s="9" t="str">
        <f ca="1">+WORLDCUP!BD58</f>
        <v>Czech Republic</v>
      </c>
      <c r="H471" s="9" t="str">
        <f ca="1">+WORLDCUP!BD61</f>
        <v>Paraguay</v>
      </c>
      <c r="I471" s="9" t="str">
        <f ca="1">+WORLDCUP!BD62</f>
        <v>Ecuador</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Egypt</v>
      </c>
      <c r="E472" s="9" t="str">
        <f ca="1">+WORLDCUP!BD59</f>
        <v>Canada</v>
      </c>
      <c r="F472" s="9" t="str">
        <f ca="1">+WORLDCUP!BD60</f>
        <v>Scotland</v>
      </c>
      <c r="G472" s="9" t="str">
        <f ca="1">+WORLDCUP!BD58</f>
        <v>Czech Republic</v>
      </c>
      <c r="H472" s="9" t="str">
        <f ca="1">+WORLDCUP!BD61</f>
        <v>Paraguay</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Egypt</v>
      </c>
      <c r="E473" s="9" t="str">
        <f ca="1">+WORLDCUP!BD59</f>
        <v>Canada</v>
      </c>
      <c r="F473" s="9" t="str">
        <f ca="1">+WORLDCUP!BD60</f>
        <v>Scotland</v>
      </c>
      <c r="G473" s="9" t="str">
        <f ca="1">+WORLDCUP!BD58</f>
        <v>Czech Republic</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Egypt</v>
      </c>
      <c r="E474" s="9" t="str">
        <f ca="1">+WORLDCUP!BD59</f>
        <v>Canada</v>
      </c>
      <c r="F474" s="9" t="str">
        <f ca="1">+WORLDCUP!BD60</f>
        <v>Scotland</v>
      </c>
      <c r="G474" s="9" t="str">
        <f ca="1">+WORLDCUP!BD58</f>
        <v>Czech Republic</v>
      </c>
      <c r="H474" s="9" t="str">
        <f ca="1">+WORLDCUP!BD61</f>
        <v>Paraguay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Egypt</v>
      </c>
      <c r="E475" s="9" t="str">
        <f ca="1">+WORLDCUP!BD59</f>
        <v>Canada</v>
      </c>
      <c r="F475" s="9" t="str">
        <f ca="1">+WORLDCUP!BD60</f>
        <v>Scotland</v>
      </c>
      <c r="G475" s="9" t="str">
        <f ca="1">+WORLDCUP!BD58</f>
        <v>Czech Republic</v>
      </c>
      <c r="H475" s="9" t="str">
        <f ca="1">+WORLDCUP!BD61</f>
        <v>Paraguay</v>
      </c>
      <c r="I475" s="9" t="str">
        <f ca="1">+WORLDCUP!BD69</f>
        <v>Ghana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Egypt</v>
      </c>
      <c r="E476" s="9" t="str">
        <f ca="1">+WORLDCUP!BD59</f>
        <v>Canada</v>
      </c>
      <c r="F476" s="9" t="str">
        <f ca="1">+WORLDCUP!BD60</f>
        <v>Scotland</v>
      </c>
      <c r="G476" s="9" t="str">
        <f ca="1">+WORLDCUP!BD58</f>
        <v>Czech Republic</v>
      </c>
      <c r="H476" s="9" t="str">
        <f ca="1">+WORLDCUP!BD61</f>
        <v>Paraguay</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Egypt</v>
      </c>
      <c r="E477" s="9" t="str">
        <f ca="1">+WORLDCUP!BD59</f>
        <v>Canada</v>
      </c>
      <c r="F477" s="9" t="str">
        <f ca="1">+WORLDCUP!BD60</f>
        <v>Scotland</v>
      </c>
      <c r="G477" s="9" t="str">
        <f ca="1">+WORLDCUP!BD58</f>
        <v>Czech Republic</v>
      </c>
      <c r="H477" s="9" t="str">
        <f ca="1">+WORLDCUP!BD61</f>
        <v>Paraguay</v>
      </c>
      <c r="I477" s="9" t="str">
        <f ca="1">+WORLDCUP!BD66</f>
        <v>Iraq</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Canada</v>
      </c>
      <c r="F478" s="9" t="str">
        <f ca="1">+WORLDCUP!BD60</f>
        <v>Scotland</v>
      </c>
      <c r="G478" s="9" t="str">
        <f ca="1">+WORLDCUP!BD58</f>
        <v>Czech Republic</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Canada</v>
      </c>
      <c r="F479" s="9" t="str">
        <f ca="1">+WORLDCUP!BD60</f>
        <v>Scotland</v>
      </c>
      <c r="G479" s="9" t="str">
        <f ca="1">+WORLDCUP!BD58</f>
        <v>Czech Republic</v>
      </c>
      <c r="H479" s="9" t="str">
        <f ca="1">+WORLDCUP!BD61</f>
        <v>Paraguay</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Canada</v>
      </c>
      <c r="F480" s="9" t="str">
        <f ca="1">+WORLDCUP!BD60</f>
        <v>Scotland</v>
      </c>
      <c r="G480" s="9" t="str">
        <f ca="1">+WORLDCUP!BD58</f>
        <v>Czech Republic</v>
      </c>
      <c r="H480" s="9" t="str">
        <f ca="1">+WORLDCUP!BD61</f>
        <v>Paraguay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Canada</v>
      </c>
      <c r="F481" s="9" t="str">
        <f ca="1">+WORLDCUP!BD60</f>
        <v>Scotland</v>
      </c>
      <c r="G481" s="9" t="str">
        <f ca="1">+WORLDCUP!BD58</f>
        <v>Czech Republic</v>
      </c>
      <c r="H481" s="9" t="str">
        <f ca="1">+WORLDCUP!BD61</f>
        <v>Paraguay</v>
      </c>
      <c r="I481" s="9" t="str">
        <f ca="1">+WORLDCUP!BD62</f>
        <v>Ecuador</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Canada</v>
      </c>
      <c r="F482" s="9" t="str">
        <f ca="1">+WORLDCUP!BD61</f>
        <v>Paraguay</v>
      </c>
      <c r="G482" s="9" t="str">
        <f ca="1">+WORLDCUP!BD58</f>
        <v>Czech Republic</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Canada</v>
      </c>
      <c r="F483" s="9" t="str">
        <f ca="1">+WORLDCUP!BD61</f>
        <v>Paraguay</v>
      </c>
      <c r="G483" s="9" t="str">
        <f ca="1">+WORLDCUP!BD58</f>
        <v>Czech Republic</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Canada</v>
      </c>
      <c r="F484" s="9" t="str">
        <f ca="1">+WORLDCUP!BD61</f>
        <v>Paraguay</v>
      </c>
      <c r="G484" s="9" t="str">
        <f ca="1">+WORLDCUP!BD58</f>
        <v>Czech Republic</v>
      </c>
      <c r="H484" s="9" t="str">
        <f ca="1">+WORLDCUP!BD63</f>
        <v>Sweden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Canada</v>
      </c>
      <c r="F485" s="9" t="str">
        <f ca="1">+WORLDCUP!BD61</f>
        <v>Paraguay</v>
      </c>
      <c r="G485" s="9" t="str">
        <f ca="1">+WORLDCUP!BD58</f>
        <v>Czech Republic</v>
      </c>
      <c r="H485" s="9" t="str">
        <f ca="1">+WORLDCUP!BD63</f>
        <v>Sweden</v>
      </c>
      <c r="I485" s="9" t="str">
        <f ca="1">+WORLDCUP!BD69</f>
        <v>Ghana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Canada</v>
      </c>
      <c r="F486" s="9" t="str">
        <f ca="1">+WORLDCUP!BD61</f>
        <v>Paraguay</v>
      </c>
      <c r="G486" s="9" t="str">
        <f ca="1">+WORLDCUP!BD58</f>
        <v>Czech Republic</v>
      </c>
      <c r="H486" s="9" t="str">
        <f ca="1">+WORLDCUP!BD63</f>
        <v>Sweden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Canada</v>
      </c>
      <c r="F487" s="9" t="str">
        <f ca="1">+WORLDCUP!BD61</f>
        <v>Paraguay</v>
      </c>
      <c r="G487" s="9" t="str">
        <f ca="1">+WORLDCUP!BD58</f>
        <v>Czech Republic</v>
      </c>
      <c r="H487" s="9" t="str">
        <f ca="1">+WORLDCUP!BD63</f>
        <v>Sweden</v>
      </c>
      <c r="I487" s="9" t="str">
        <f ca="1">+WORLDCUP!BD62</f>
        <v>Ecuador</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Canada</v>
      </c>
      <c r="F488" s="9" t="str">
        <f ca="1">+WORLDCUP!BD60</f>
        <v>Scotland</v>
      </c>
      <c r="G488" s="9" t="str">
        <f ca="1">+WORLDCUP!BD58</f>
        <v>Czech Republic</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Canada</v>
      </c>
      <c r="F489" s="9" t="str">
        <f ca="1">+WORLDCUP!BD60</f>
        <v>Scotland</v>
      </c>
      <c r="G489" s="9" t="str">
        <f ca="1">+WORLDCUP!BD58</f>
        <v>Czech Republic</v>
      </c>
      <c r="H489" s="9" t="str">
        <f ca="1">+WORLDCUP!BD63</f>
        <v>Sweden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Canada</v>
      </c>
      <c r="F490" s="9" t="str">
        <f ca="1">+WORLDCUP!BD60</f>
        <v>Scotland</v>
      </c>
      <c r="G490" s="9" t="str">
        <f ca="1">+WORLDCUP!BD58</f>
        <v>Czech Republic</v>
      </c>
      <c r="H490" s="9" t="str">
        <f ca="1">+WORLDCUP!BD63</f>
        <v>Sweden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Canada</v>
      </c>
      <c r="F491" s="9" t="str">
        <f ca="1">+WORLDCUP!BD60</f>
        <v>Scotland</v>
      </c>
      <c r="G491" s="9" t="str">
        <f ca="1">+WORLDCUP!BD58</f>
        <v>Czech Republic</v>
      </c>
      <c r="H491" s="9" t="str">
        <f ca="1">+WORLDCUP!BD63</f>
        <v>Sweden</v>
      </c>
      <c r="I491" s="9" t="str">
        <f ca="1">+WORLDCUP!BD61</f>
        <v>Paraguay</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Canada</v>
      </c>
      <c r="F492" s="9" t="str">
        <f ca="1">+WORLDCUP!BD61</f>
        <v>Paraguay</v>
      </c>
      <c r="G492" s="9" t="str">
        <f ca="1">+WORLDCUP!BD58</f>
        <v>Czech Republic</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Canada</v>
      </c>
      <c r="F493" s="9" t="str">
        <f ca="1">+WORLDCUP!BD61</f>
        <v>Paraguay</v>
      </c>
      <c r="G493" s="9" t="str">
        <f ca="1">+WORLDCUP!BD58</f>
        <v>Czech Republic</v>
      </c>
      <c r="H493" s="9" t="str">
        <f ca="1">+WORLDCUP!BD63</f>
        <v>Sweden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Canada</v>
      </c>
      <c r="F494" s="9" t="str">
        <f ca="1">+WORLDCUP!BD61</f>
        <v>Paraguay</v>
      </c>
      <c r="G494" s="9" t="str">
        <f ca="1">+WORLDCUP!BD58</f>
        <v>Czech Republic</v>
      </c>
      <c r="H494" s="9" t="str">
        <f ca="1">+WORLDCUP!BD63</f>
        <v>Sweden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Canada</v>
      </c>
      <c r="F495" s="9" t="str">
        <f ca="1">+WORLDCUP!BD61</f>
        <v>Paraguay</v>
      </c>
      <c r="G495" s="9" t="str">
        <f ca="1">+WORLDCUP!BD58</f>
        <v>Czech Republic</v>
      </c>
      <c r="H495" s="9" t="str">
        <f ca="1">+WORLDCUP!BD63</f>
        <v>Sweden</v>
      </c>
      <c r="I495" s="9" t="str">
        <f ca="1">+WORLDCUP!BD62</f>
        <v>Ecuador</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Canada</v>
      </c>
      <c r="F496" s="9" t="str">
        <f ca="1">+WORLDCUP!BD60</f>
        <v>Scotland</v>
      </c>
      <c r="G496" s="9" t="str">
        <f ca="1">+WORLDCUP!BD58</f>
        <v>Czech Republic</v>
      </c>
      <c r="H496" s="9" t="str">
        <f ca="1">+WORLDCUP!BD63</f>
        <v>Sweden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2026-06-11T12:22:29Z</dcterms:modified>
</cp:coreProperties>
</file>