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r_vanwamelen_huiskes-kokkeler_nl/Documents/"/>
    </mc:Choice>
  </mc:AlternateContent>
  <xr:revisionPtr revIDLastSave="0" documentId="8_{0A527FE8-BF5D-4066-8905-028972FCAF99}"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F28" i="45" s="1"/>
  <c r="AA32" i="3"/>
  <c r="B60" i="31"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13" i="31" l="1"/>
  <c r="AE29" i="3" a="1"/>
  <c r="AE29" i="3" s="1"/>
  <c r="AB32" i="3" a="1"/>
  <c r="AB32" i="3" s="1"/>
  <c r="C31"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9"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68" i="3" l="1"/>
  <c r="X47" i="3"/>
  <c r="Y76" i="3"/>
  <c r="X126" i="3"/>
  <c r="Y30" i="3"/>
  <c r="Y133" i="3"/>
  <c r="X97" i="3"/>
  <c r="Y22" i="3"/>
  <c r="Y77" i="3"/>
  <c r="X24" i="3"/>
  <c r="X131" i="3"/>
  <c r="X89" i="3"/>
  <c r="X32" i="3"/>
  <c r="X107" i="3"/>
  <c r="X44" i="3"/>
  <c r="X15" i="3"/>
  <c r="Y8" i="3"/>
  <c r="X63" i="3"/>
  <c r="Y121" i="3"/>
  <c r="Y46" i="3"/>
  <c r="X80" i="3"/>
  <c r="X111" i="3"/>
  <c r="Y96" i="3"/>
  <c r="Y104" i="3"/>
  <c r="X123"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BU28" i="3" s="1"/>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E40" i="3"/>
  <c r="F48" i="3"/>
  <c r="F46" i="3"/>
  <c r="E45" i="3"/>
  <c r="BW29" i="3" s="1"/>
  <c r="F92" i="3"/>
  <c r="F95" i="3"/>
  <c r="E97" i="3"/>
  <c r="BV52" i="3" s="1"/>
  <c r="F81" i="3"/>
  <c r="E76" i="3"/>
  <c r="E78" i="3"/>
  <c r="BW44" i="3" s="1"/>
  <c r="E48" i="3"/>
  <c r="F44" i="3"/>
  <c r="F47" i="3"/>
  <c r="E38" i="3"/>
  <c r="BW22" i="3"/>
  <c r="F41" i="3"/>
  <c r="E36" i="3"/>
  <c r="E39" i="3"/>
  <c r="F37" i="3"/>
  <c r="BU24" i="3" s="1"/>
  <c r="E41" i="3"/>
  <c r="BU34"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BU43" i="3" s="1"/>
  <c r="F77" i="3"/>
  <c r="BU44" i="3" s="1"/>
  <c r="F61" i="3"/>
  <c r="E65" i="3"/>
  <c r="E63" i="3"/>
  <c r="E9" i="3"/>
  <c r="F4" i="3"/>
  <c r="F6" i="3"/>
  <c r="F79" i="3"/>
  <c r="BW43" i="3"/>
  <c r="E80" i="3"/>
  <c r="F76" i="3"/>
  <c r="BW42" i="3" s="1"/>
  <c r="F80" i="3"/>
  <c r="E77" i="3"/>
  <c r="BW45" i="3" s="1"/>
  <c r="F78" i="3"/>
  <c r="BU42" i="3" s="1"/>
  <c r="BW36" i="3"/>
  <c r="E61" i="3"/>
  <c r="BW37" i="3" s="1"/>
  <c r="F62" i="3"/>
  <c r="BU36" i="3"/>
  <c r="F64" i="3"/>
  <c r="BU35" i="3" s="1"/>
  <c r="F72" i="3"/>
  <c r="E68" i="3"/>
  <c r="BW39" i="3" s="1"/>
  <c r="BW38" i="3"/>
  <c r="BU38" i="3"/>
  <c r="E70" i="3"/>
  <c r="BW53" i="3" l="1"/>
  <c r="BW41" i="3"/>
  <c r="BW40" i="3"/>
  <c r="BU41" i="3"/>
  <c r="BU27" i="3"/>
  <c r="BW35" i="3"/>
  <c r="BU37" i="3"/>
  <c r="BW23" i="3"/>
  <c r="BU22" i="3"/>
  <c r="BW24" i="3"/>
  <c r="BU25"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27" i="3" l="1"/>
  <c r="BX41"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0"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78" i="3"/>
  <c r="I24" i="3"/>
  <c r="H23" i="3"/>
  <c r="I22" i="3" l="1"/>
  <c r="H25" i="3"/>
  <c r="H6" i="3"/>
  <c r="H8"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87" i="3"/>
  <c r="K24" i="3" l="1"/>
  <c r="L13" i="3"/>
  <c r="K14" i="3"/>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31" i="3" l="1"/>
  <c r="CF2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CI36" i="3"/>
  <c r="N61" i="3"/>
  <c r="O64" i="3"/>
  <c r="N79" i="3"/>
  <c r="N96" i="3"/>
  <c r="O97" i="3"/>
  <c r="O93" i="3"/>
  <c r="N95" i="3"/>
  <c r="O95" i="3" l="1"/>
  <c r="CI42" i="3"/>
  <c r="O47" i="3"/>
  <c r="O44" i="3"/>
  <c r="CI26" i="3"/>
  <c r="CI51" i="3"/>
  <c r="N29" i="3"/>
  <c r="CJ50" i="3"/>
  <c r="CI9" i="3"/>
  <c r="O55" i="3"/>
  <c r="O33" i="3"/>
  <c r="CJ19" i="3" s="1"/>
  <c r="N9" i="3"/>
  <c r="N36" i="3"/>
  <c r="O41" i="3"/>
  <c r="O4" i="3"/>
  <c r="O69" i="3"/>
  <c r="CK40" i="3" s="1"/>
  <c r="CI35" i="3"/>
  <c r="N72" i="3"/>
  <c r="CK21" i="3"/>
  <c r="O30" i="3"/>
  <c r="N32" i="3"/>
  <c r="CJ18" i="3" s="1"/>
  <c r="N7" i="3"/>
  <c r="O29" i="3"/>
  <c r="CI20" i="3" s="1"/>
  <c r="N49" i="3"/>
  <c r="N52" i="3"/>
  <c r="N54" i="3"/>
  <c r="CI44" i="3"/>
  <c r="N37" i="3"/>
  <c r="CI25" i="3" s="1"/>
  <c r="CI10" i="3"/>
  <c r="N8" i="3"/>
  <c r="CI6" i="3" s="1"/>
  <c r="CK22" i="3"/>
  <c r="O52" i="3"/>
  <c r="CI30" i="3" s="1"/>
  <c r="N97" i="3"/>
  <c r="O77" i="3"/>
  <c r="N80" i="3"/>
  <c r="N55" i="3"/>
  <c r="N81" i="3"/>
  <c r="N84" i="3"/>
  <c r="CI45" i="3"/>
  <c r="O5" i="3"/>
  <c r="CI8" i="3" s="1"/>
  <c r="N47" i="3"/>
  <c r="CI27" i="3" s="1"/>
  <c r="CK46" i="3"/>
  <c r="O53" i="3"/>
  <c r="O79" i="3"/>
  <c r="N6" i="3"/>
  <c r="N86" i="3"/>
  <c r="O32" i="3"/>
  <c r="CI12" i="3"/>
  <c r="CI43" i="3"/>
  <c r="N88" i="3"/>
  <c r="N30" i="3"/>
  <c r="CK6" i="3"/>
  <c r="CK18" i="3"/>
  <c r="CI18" i="3"/>
  <c r="CK25" i="3"/>
  <c r="N73" i="3"/>
  <c r="CI15" i="3"/>
  <c r="N15" i="3"/>
  <c r="O96" i="3"/>
  <c r="CJ53" i="3" s="1"/>
  <c r="CL53" i="3" s="1"/>
  <c r="CK34" i="3"/>
  <c r="CK8" i="3"/>
  <c r="CK30" i="3"/>
  <c r="N68" i="3"/>
  <c r="CK50" i="3"/>
  <c r="O40" i="3"/>
  <c r="O15" i="3"/>
  <c r="N65" i="3"/>
  <c r="O9" i="3"/>
  <c r="CI7" i="3" s="1"/>
  <c r="CI23" i="3"/>
  <c r="O36" i="3"/>
  <c r="CJ22" i="3" s="1"/>
  <c r="O61" i="3"/>
  <c r="CI47" i="3"/>
  <c r="CK37" i="3"/>
  <c r="N13" i="3"/>
  <c r="CI13" i="3" s="1"/>
  <c r="O68" i="3"/>
  <c r="CI38" i="3" s="1"/>
  <c r="O57" i="3"/>
  <c r="O65" i="3"/>
  <c r="N40" i="3"/>
  <c r="O31" i="3"/>
  <c r="CJ21" i="3" s="1"/>
  <c r="N92" i="3"/>
  <c r="CK51" i="3" s="1"/>
  <c r="CK12" i="3"/>
  <c r="N77" i="3"/>
  <c r="CK45" i="3" s="1"/>
  <c r="CK44" i="3"/>
  <c r="CI19" i="3"/>
  <c r="CI50" i="3"/>
  <c r="O25" i="3"/>
  <c r="O37" i="3"/>
  <c r="CI24" i="3" s="1"/>
  <c r="N5" i="3"/>
  <c r="CJ9" i="3" s="1"/>
  <c r="O72" i="3"/>
  <c r="O84" i="3"/>
  <c r="CI46" i="3" s="1"/>
  <c r="CK39" i="3"/>
  <c r="O87" i="3"/>
  <c r="N60" i="3"/>
  <c r="CK35" i="3" s="1"/>
  <c r="O78" i="3"/>
  <c r="O23" i="3"/>
  <c r="N94" i="3"/>
  <c r="CK52" i="3" s="1"/>
  <c r="N39" i="3"/>
  <c r="CK23" i="3" s="1"/>
  <c r="CK38" i="3"/>
  <c r="CI52" i="3"/>
  <c r="N4" i="3"/>
  <c r="CK7" i="3" s="1"/>
  <c r="CK19" i="3"/>
  <c r="N87" i="3"/>
  <c r="N25" i="3"/>
  <c r="CK16" i="3" s="1"/>
  <c r="O22" i="3"/>
  <c r="N76" i="3"/>
  <c r="CJ43" i="3" s="1"/>
  <c r="O49" i="3"/>
  <c r="CI29" i="3" s="1"/>
  <c r="N46" i="3"/>
  <c r="CJ28" i="3" s="1"/>
  <c r="N53" i="3"/>
  <c r="CI33" i="3" s="1"/>
  <c r="CK48" i="3"/>
  <c r="N85" i="3"/>
  <c r="CI49" i="3" s="1"/>
  <c r="N44" i="3"/>
  <c r="CK27" i="3" s="1"/>
  <c r="N12" i="3"/>
  <c r="CI11" i="3" s="1"/>
  <c r="O54" i="3"/>
  <c r="O89" i="3"/>
  <c r="O56" i="3"/>
  <c r="CI31" i="3" s="1"/>
  <c r="N24" i="3"/>
  <c r="O46" i="3"/>
  <c r="CI28" i="3"/>
  <c r="O21" i="3"/>
  <c r="CI16" i="3" s="1"/>
  <c r="N45" i="3"/>
  <c r="CK29" i="3" s="1"/>
  <c r="CK32" i="3"/>
  <c r="N16" i="3"/>
  <c r="CI48" i="3"/>
  <c r="CK26" i="3"/>
  <c r="CJ48" i="3"/>
  <c r="O20" i="3"/>
  <c r="CI14" i="3" s="1"/>
  <c r="N33" i="3"/>
  <c r="CK10" i="3"/>
  <c r="N69" i="3"/>
  <c r="O73" i="3"/>
  <c r="CI39" i="3" s="1"/>
  <c r="O60" i="3"/>
  <c r="CI34" i="3" s="1"/>
  <c r="O63" i="3"/>
  <c r="CI37" i="3" s="1"/>
  <c r="CI40" i="3"/>
  <c r="CK11" i="3"/>
  <c r="O70" i="3"/>
  <c r="CK17" i="3"/>
  <c r="N22" i="3"/>
  <c r="CK42" i="3"/>
  <c r="N78" i="3"/>
  <c r="O81" i="3"/>
  <c r="N14" i="3"/>
  <c r="CK13" i="3"/>
  <c r="N23" i="3"/>
  <c r="N20" i="3"/>
  <c r="CK15" i="3" s="1"/>
  <c r="O24" i="3"/>
  <c r="N17" i="3"/>
  <c r="O14" i="3"/>
  <c r="CK33" i="3"/>
  <c r="CK53" i="3"/>
  <c r="CK14" i="3"/>
  <c r="CK49" i="3"/>
  <c r="CK31" i="3"/>
  <c r="CK47" i="3" l="1"/>
  <c r="CI41" i="3"/>
  <c r="CK43" i="3"/>
  <c r="CK41" i="3"/>
  <c r="CJ36" i="3"/>
  <c r="CL36" i="3" s="1"/>
  <c r="CK36" i="3"/>
  <c r="CK28" i="3"/>
  <c r="CK24" i="3"/>
  <c r="CI22" i="3"/>
  <c r="CL22" i="3" s="1"/>
  <c r="CI21" i="3"/>
  <c r="CK20" i="3"/>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R12" i="3" s="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Q41" i="3"/>
  <c r="R89" i="3"/>
  <c r="R14" i="3" l="1"/>
  <c r="R86" i="3"/>
  <c r="Q17" i="3"/>
  <c r="R37" i="3"/>
  <c r="R78" i="3"/>
  <c r="R6" i="3"/>
  <c r="R29" i="3"/>
  <c r="Q9" i="3"/>
  <c r="R80" i="3"/>
  <c r="CP43" i="3" s="1"/>
  <c r="R40" i="3"/>
  <c r="Q60" i="3"/>
  <c r="Q62" i="3"/>
  <c r="R38" i="3"/>
  <c r="CP22" i="3" s="1"/>
  <c r="R56" i="3"/>
  <c r="R62" i="3"/>
  <c r="Q61" i="3"/>
  <c r="CP37" i="3" s="1"/>
  <c r="Q30" i="3"/>
  <c r="CP20" i="3" s="1"/>
  <c r="R53" i="3"/>
  <c r="R54" i="3"/>
  <c r="CP30" i="3" s="1"/>
  <c r="R28" i="3"/>
  <c r="R81" i="3"/>
  <c r="Q69" i="3"/>
  <c r="R87" i="3"/>
  <c r="Q55" i="3"/>
  <c r="R70" i="3"/>
  <c r="R84" i="3"/>
  <c r="Q96" i="3"/>
  <c r="Q72" i="3"/>
  <c r="R44" i="3"/>
  <c r="R49" i="3"/>
  <c r="Q46" i="3"/>
  <c r="R32" i="3"/>
  <c r="R69" i="3"/>
  <c r="R24" i="3"/>
  <c r="Q78" i="3"/>
  <c r="Q80" i="3"/>
  <c r="R31" i="3"/>
  <c r="Q23" i="3"/>
  <c r="Q16" i="3"/>
  <c r="CO10" i="3" s="1"/>
  <c r="Q12"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R22" i="3"/>
  <c r="Q29" i="3"/>
  <c r="Q52" i="3"/>
  <c r="R20" i="3"/>
  <c r="Q54" i="3"/>
  <c r="Q81" i="3"/>
  <c r="CP42" i="3" s="1"/>
  <c r="R45" i="3"/>
  <c r="Q49" i="3"/>
  <c r="Q48" i="3"/>
  <c r="Q64" i="3"/>
  <c r="CP36" i="3" s="1"/>
  <c r="R68" i="3"/>
  <c r="R8" i="3"/>
  <c r="CO9" i="3" s="1"/>
  <c r="R60" i="3"/>
  <c r="Q4" i="3"/>
  <c r="CP45" i="3"/>
  <c r="CO22" i="3"/>
  <c r="CO30" i="3"/>
  <c r="CP47" i="3"/>
  <c r="CO47" i="3"/>
  <c r="CO12" i="3"/>
  <c r="CP23" i="3"/>
  <c r="CP44" i="3" l="1"/>
  <c r="CO43" i="3"/>
  <c r="CQ43" i="3" s="1"/>
  <c r="CP53" i="3"/>
  <c r="CQ53" i="3" s="1"/>
  <c r="CO26" i="3"/>
  <c r="CO18" i="3"/>
  <c r="CP49" i="3"/>
  <c r="CP35" i="3"/>
  <c r="CP34" i="3"/>
  <c r="CP48" i="3"/>
  <c r="CO24" i="3"/>
  <c r="CO37" i="3"/>
  <c r="CQ37" i="3" s="1"/>
  <c r="CP38" i="3"/>
  <c r="CP14" i="3"/>
  <c r="CP46" i="3"/>
  <c r="CO34" i="3"/>
  <c r="CO50" i="3"/>
  <c r="CQ50" i="3" s="1"/>
  <c r="CQ22" i="3"/>
  <c r="CP40" i="3"/>
  <c r="CO46" i="3"/>
  <c r="CP24" i="3"/>
  <c r="CO21" i="3"/>
  <c r="CO40" i="3"/>
  <c r="CO49" i="3"/>
  <c r="CO48" i="3"/>
  <c r="CO11" i="3"/>
  <c r="CO38" i="3"/>
  <c r="CP31" i="3"/>
  <c r="CP32" i="3"/>
  <c r="CP16" i="3"/>
  <c r="CO42" i="3"/>
  <c r="CQ42" i="3" s="1"/>
  <c r="CP10" i="3"/>
  <c r="CQ10" i="3" s="1"/>
  <c r="CO44" i="3"/>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47" i="3"/>
  <c r="CQ35" i="3"/>
  <c r="CQ44" i="3" l="1"/>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T37" i="3" l="1"/>
  <c r="U38" i="3"/>
  <c r="U57" i="3"/>
  <c r="T54" i="3"/>
  <c r="T41" i="3"/>
  <c r="U37" i="3"/>
  <c r="CT24" i="3"/>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CT49" i="3" s="1"/>
  <c r="T87" i="3"/>
  <c r="CT47" i="3" s="1"/>
  <c r="T88" i="3"/>
  <c r="T56" i="3"/>
  <c r="CT32" i="3" s="1"/>
  <c r="T53" i="3"/>
  <c r="CT33" i="3" s="1"/>
  <c r="U13" i="3"/>
  <c r="CT12" i="3" s="1"/>
  <c r="U49" i="3"/>
  <c r="T16" i="3"/>
  <c r="U52" i="3"/>
  <c r="T64" i="3"/>
  <c r="U14" i="3"/>
  <c r="U60" i="3"/>
  <c r="U54" i="3"/>
  <c r="T76" i="3"/>
  <c r="CT43" i="3" s="1"/>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U46" i="3"/>
  <c r="T45" i="3"/>
  <c r="T47" i="3"/>
  <c r="T9" i="3"/>
  <c r="T49" i="3"/>
  <c r="CT40" i="3"/>
  <c r="CT31" i="3"/>
  <c r="CT15"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1" i="3" a="1"/>
  <c r="DN31" i="3" s="1"/>
  <c r="DN33" i="3" l="1" a="1"/>
  <c r="DN33"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AG112"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J69" i="3"/>
  <c r="BK69" i="3"/>
  <c r="D104" i="3"/>
  <c r="AG104" i="3" s="1"/>
  <c r="AG116" i="3"/>
  <c r="N127" i="3"/>
  <c r="AF127" i="3" s="1"/>
  <c r="AG115" i="3"/>
  <c r="M126" i="3"/>
  <c r="AA126" i="3" s="1"/>
  <c r="AG114" i="3"/>
  <c r="N126" i="3"/>
  <c r="AF126"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M132" i="3" s="1"/>
  <c r="AA132" i="3" s="1"/>
  <c r="D132" i="3" s="1"/>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D133" i="3" s="1"/>
  <c r="M131" i="3"/>
  <c r="AA131" i="3" s="1"/>
  <c r="D131" i="3" s="1"/>
  <c r="AG121" i="3"/>
  <c r="C197" i="31"/>
  <c r="AE47" i="45"/>
  <c r="C206" i="31"/>
  <c r="AE41" i="45"/>
  <c r="C196" i="31"/>
  <c r="AE40" i="45"/>
  <c r="C188" i="31"/>
  <c r="B206" i="31"/>
  <c r="C194" i="31"/>
  <c r="AE17" i="45"/>
  <c r="C184" i="31"/>
  <c r="C202" i="31"/>
  <c r="B202" i="31"/>
  <c r="AE28" i="45"/>
  <c r="AE4" i="45"/>
  <c r="C201" i="31"/>
  <c r="C183" i="31"/>
  <c r="B201" i="31"/>
  <c r="C191" i="31"/>
  <c r="AE5" i="45"/>
  <c r="AE29" i="45"/>
  <c r="C192" i="31"/>
  <c r="C195" i="31"/>
  <c r="AE23" i="45"/>
  <c r="AE35" i="45"/>
  <c r="C193" i="31"/>
  <c r="C182" i="31"/>
  <c r="AE10" i="45"/>
  <c r="AG124" i="3" l="1"/>
  <c r="C204" i="31"/>
  <c r="B204" i="31"/>
  <c r="AE16" i="45"/>
  <c r="C186" i="31"/>
  <c r="D120" i="3"/>
  <c r="BS63" i="3"/>
  <c r="BS68" i="3"/>
  <c r="BS66" i="3"/>
  <c r="BS65" i="3"/>
  <c r="BS58" i="3"/>
  <c r="BS69" i="3"/>
  <c r="BS60" i="3"/>
  <c r="BS64" i="3"/>
  <c r="BS67" i="3"/>
  <c r="BS62" i="3"/>
  <c r="BS61" i="3"/>
  <c r="BS59" i="3"/>
  <c r="C190" i="31"/>
  <c r="AE11" i="45"/>
  <c r="B200" i="31"/>
  <c r="AG126" i="3"/>
  <c r="AG133" i="3"/>
  <c r="M139" i="3"/>
  <c r="AA139" i="3" s="1"/>
  <c r="N138" i="3"/>
  <c r="AF138" i="3" s="1"/>
  <c r="AG132" i="3"/>
  <c r="M138" i="3"/>
  <c r="AA138" i="3" s="1"/>
  <c r="AG131" i="3"/>
  <c r="C211" i="31"/>
  <c r="AI19" i="45"/>
  <c r="C212" i="31"/>
  <c r="AI31" i="45"/>
  <c r="AI43" i="45"/>
  <c r="C21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C227" i="31"/>
  <c r="AM37" i="45"/>
  <c r="C228" i="31"/>
  <c r="AM14" i="45"/>
  <c r="AM13" i="45"/>
  <c r="B232" i="31"/>
  <c r="C226" i="31"/>
  <c r="C232" i="31"/>
  <c r="AI8" i="45" l="1"/>
  <c r="B220" i="31"/>
  <c r="C214" i="31"/>
  <c r="C220" i="31"/>
  <c r="BV61" i="3"/>
  <c r="BV60" i="3"/>
  <c r="BV66" i="3"/>
  <c r="BV69" i="3"/>
  <c r="BV65" i="3"/>
  <c r="BV68" i="3"/>
  <c r="BV62" i="3"/>
  <c r="BV59" i="3"/>
  <c r="BV64" i="3"/>
  <c r="BV58" i="3"/>
  <c r="BV67" i="3"/>
  <c r="BV63" i="3"/>
  <c r="D147" i="3"/>
  <c r="AG147" i="3" s="1"/>
  <c r="AA150" i="3"/>
  <c r="H147" i="3"/>
  <c r="AA151" i="3"/>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8" i="31" l="1"/>
  <c r="D113"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M127" i="3" l="1"/>
  <c r="AA127" i="3" s="1"/>
  <c r="AG113" i="3"/>
  <c r="AG110" i="3"/>
  <c r="M125" i="3"/>
  <c r="AA125" i="3" s="1"/>
  <c r="AG107" i="3"/>
  <c r="M123" i="3"/>
  <c r="AA123" i="3" s="1"/>
  <c r="D127" i="3" l="1"/>
  <c r="AE46" i="45"/>
  <c r="B207" i="31"/>
  <c r="C207" i="31"/>
  <c r="C189" i="31"/>
  <c r="D125" i="3"/>
  <c r="C187" i="31"/>
  <c r="B205" i="31"/>
  <c r="C205" i="31"/>
  <c r="AE22" i="45"/>
  <c r="D123" i="3"/>
  <c r="C185" i="31"/>
  <c r="AE34" i="45"/>
  <c r="C203" i="31"/>
  <c r="B203" i="31"/>
  <c r="AG127" i="3" l="1"/>
  <c r="N134" i="3"/>
  <c r="AF134" i="3" s="1"/>
  <c r="D134" i="3" s="1"/>
  <c r="N132" i="3"/>
  <c r="AF132" i="3" s="1"/>
  <c r="AG125" i="3"/>
  <c r="N133" i="3"/>
  <c r="AF133" i="3" s="1"/>
  <c r="AG123" i="3"/>
  <c r="AG134" i="3" l="1"/>
  <c r="N139" i="3"/>
  <c r="AF139" i="3" s="1"/>
  <c r="AI44" i="45"/>
  <c r="B223" i="31"/>
  <c r="C217" i="31"/>
  <c r="C223" i="31"/>
  <c r="C221" i="31"/>
  <c r="C215" i="31"/>
  <c r="B221" i="31"/>
  <c r="AI20" i="45"/>
  <c r="B222" i="31"/>
  <c r="C222" i="31"/>
  <c r="AI32" i="45"/>
  <c r="C216" i="31"/>
  <c r="AF143" i="3" l="1"/>
  <c r="H139" i="3"/>
  <c r="C233" i="31"/>
  <c r="C229" i="31"/>
  <c r="AM38" i="45" a="1"/>
  <c r="AM38" i="45" s="1"/>
  <c r="B233" i="31"/>
  <c r="AA152" i="3" l="1"/>
  <c r="D143" i="3"/>
  <c r="AG143" i="3" s="1"/>
  <c r="C244" i="31"/>
  <c r="B244" i="31"/>
  <c r="C237" i="31"/>
  <c r="AQ32" i="45"/>
  <c r="C252" i="31" l="1"/>
  <c r="AG152" i="3"/>
  <c r="AJ151" i="3" s="1"/>
  <c r="AZ25" i="45"/>
  <c r="BM43" i="45" l="1"/>
  <c r="BL43" i="45" s="1"/>
  <c r="BK43" i="45" s="1"/>
  <c r="BJ43" i="45" s="1"/>
  <c r="BI43" i="45" s="1"/>
  <c r="BH43" i="45" s="1"/>
  <c r="BM18" i="45"/>
  <c r="BL18" i="45" s="1"/>
  <c r="BK18" i="45" s="1"/>
  <c r="BJ18" i="45" s="1"/>
  <c r="BI18" i="45" s="1"/>
  <c r="BH18" i="45" s="1"/>
  <c r="BM47" i="45"/>
  <c r="BL47" i="45" s="1"/>
  <c r="BK47" i="45" s="1"/>
  <c r="BJ47" i="45" s="1"/>
  <c r="BI47" i="45" s="1"/>
  <c r="BH47" i="45" s="1"/>
  <c r="BM32" i="45"/>
  <c r="BL32" i="45" s="1"/>
  <c r="BK32" i="45" s="1"/>
  <c r="BJ32" i="45" s="1"/>
  <c r="BI32" i="45" s="1"/>
  <c r="BH32" i="45" s="1"/>
  <c r="BM6" i="45"/>
  <c r="BL6" i="45" s="1"/>
  <c r="BK6" i="45" s="1"/>
  <c r="BJ6" i="45" s="1"/>
  <c r="BI6" i="45" s="1"/>
  <c r="BH6" i="45" s="1"/>
  <c r="BM51" i="45"/>
  <c r="BL51" i="45" s="1"/>
  <c r="BK51" i="45" s="1"/>
  <c r="BJ51" i="45" s="1"/>
  <c r="BI51" i="45" s="1"/>
  <c r="BH51" i="45" s="1"/>
  <c r="BM8" i="45"/>
  <c r="BL8" i="45" s="1"/>
  <c r="BK8" i="45" s="1"/>
  <c r="BJ8" i="45" s="1"/>
  <c r="BI8" i="45" s="1"/>
  <c r="BH8" i="45" s="1"/>
  <c r="BM37" i="45"/>
  <c r="BL37" i="45" s="1"/>
  <c r="BK37" i="45" s="1"/>
  <c r="BJ37" i="45" s="1"/>
  <c r="BI37" i="45" s="1"/>
  <c r="BH37" i="45" s="1"/>
  <c r="BM22" i="45"/>
  <c r="BL22" i="45" s="1"/>
  <c r="BK22" i="45" s="1"/>
  <c r="BJ22" i="45" s="1"/>
  <c r="BI22" i="45" s="1"/>
  <c r="BH22" i="45" s="1"/>
  <c r="BM39" i="45"/>
  <c r="BL39" i="45" s="1"/>
  <c r="BK39" i="45" s="1"/>
  <c r="BJ39" i="45" s="1"/>
  <c r="BI39" i="45" s="1"/>
  <c r="BH39" i="45" s="1"/>
  <c r="BM35" i="45"/>
  <c r="BL35" i="45" s="1"/>
  <c r="BK35" i="45" s="1"/>
  <c r="BJ35" i="45" s="1"/>
  <c r="BI35" i="45" s="1"/>
  <c r="BH35" i="45" s="1"/>
  <c r="BM4" i="45"/>
  <c r="BL4" i="45" s="1"/>
  <c r="BK4" i="45" s="1"/>
  <c r="BJ4" i="45" s="1"/>
  <c r="BI4" i="45" s="1"/>
  <c r="BH4" i="45" s="1"/>
  <c r="BM7" i="45"/>
  <c r="BL7" i="45" s="1"/>
  <c r="BK7" i="45" s="1"/>
  <c r="BJ7" i="45" s="1"/>
  <c r="BI7" i="45" s="1"/>
  <c r="BH7" i="45" s="1"/>
  <c r="BM9" i="45"/>
  <c r="BL9" i="45" s="1"/>
  <c r="BK9" i="45" s="1"/>
  <c r="BJ9" i="45" s="1"/>
  <c r="BI9" i="45" s="1"/>
  <c r="BH9" i="45" s="1"/>
  <c r="BM41" i="45"/>
  <c r="BL41" i="45" s="1"/>
  <c r="BK41" i="45" s="1"/>
  <c r="BJ41" i="45" s="1"/>
  <c r="BI41" i="45" s="1"/>
  <c r="BH41" i="45" s="1"/>
  <c r="BM10" i="45"/>
  <c r="BL10" i="45" s="1"/>
  <c r="BK10" i="45" s="1"/>
  <c r="BJ10" i="45" s="1"/>
  <c r="BI10" i="45" s="1"/>
  <c r="BH10" i="45" s="1"/>
  <c r="BM40" i="45"/>
  <c r="BL40" i="45" s="1"/>
  <c r="BK40" i="45" s="1"/>
  <c r="BJ40" i="45" s="1"/>
  <c r="BI40" i="45" s="1"/>
  <c r="BH40" i="45" s="1"/>
  <c r="BM44" i="45"/>
  <c r="BL44" i="45" s="1"/>
  <c r="BK44" i="45" s="1"/>
  <c r="BJ44" i="45" s="1"/>
  <c r="BI44" i="45" s="1"/>
  <c r="BH44" i="45" s="1"/>
  <c r="BM15" i="45"/>
  <c r="BL15" i="45" s="1"/>
  <c r="BK15" i="45" s="1"/>
  <c r="BJ15" i="45" s="1"/>
  <c r="BI15" i="45" s="1"/>
  <c r="BH15" i="45" s="1"/>
  <c r="BM30" i="45"/>
  <c r="BL30" i="45" s="1"/>
  <c r="BK30" i="45" s="1"/>
  <c r="BJ30" i="45" s="1"/>
  <c r="BI30" i="45" s="1"/>
  <c r="BH30" i="45" s="1"/>
  <c r="BM25" i="45"/>
  <c r="BL25" i="45" s="1"/>
  <c r="BK25" i="45" s="1"/>
  <c r="BJ25" i="45" s="1"/>
  <c r="BI25" i="45" s="1"/>
  <c r="BH25" i="45" s="1"/>
  <c r="BM13" i="45"/>
  <c r="BL13" i="45" s="1"/>
  <c r="BK13" i="45" s="1"/>
  <c r="BJ13" i="45" s="1"/>
  <c r="BI13" i="45" s="1"/>
  <c r="BH13" i="45" s="1"/>
  <c r="BM12" i="45"/>
  <c r="BL12" i="45" s="1"/>
  <c r="BK12" i="45" s="1"/>
  <c r="BJ12" i="45" s="1"/>
  <c r="BI12" i="45" s="1"/>
  <c r="BH12" i="45" s="1"/>
  <c r="BM48" i="45"/>
  <c r="BL48" i="45" s="1"/>
  <c r="BK48" i="45" s="1"/>
  <c r="BJ48" i="45" s="1"/>
  <c r="BI48" i="45" s="1"/>
  <c r="BH48" i="45" s="1"/>
  <c r="BM24" i="45"/>
  <c r="BL24" i="45" s="1"/>
  <c r="BK24" i="45" s="1"/>
  <c r="BJ24" i="45" s="1"/>
  <c r="BI24" i="45" s="1"/>
  <c r="BH24" i="45" s="1"/>
  <c r="BM49" i="45"/>
  <c r="BL49" i="45" s="1"/>
  <c r="BK49" i="45" s="1"/>
  <c r="BJ49" i="45" s="1"/>
  <c r="BI49" i="45" s="1"/>
  <c r="BH49" i="45" s="1"/>
  <c r="BM20" i="45"/>
  <c r="BL20" i="45" s="1"/>
  <c r="BK20" i="45" s="1"/>
  <c r="BJ20" i="45" s="1"/>
  <c r="BI20" i="45" s="1"/>
  <c r="BH20" i="45" s="1"/>
  <c r="BM17" i="45"/>
  <c r="BL17" i="45" s="1"/>
  <c r="BK17" i="45" s="1"/>
  <c r="BJ17" i="45" s="1"/>
  <c r="BI17" i="45" s="1"/>
  <c r="BH17" i="45" s="1"/>
  <c r="BM11" i="45"/>
  <c r="BL11" i="45" s="1"/>
  <c r="BK11" i="45" s="1"/>
  <c r="BJ11" i="45" s="1"/>
  <c r="BI11" i="45" s="1"/>
  <c r="BH11" i="45" s="1"/>
  <c r="BM46" i="45"/>
  <c r="BL46" i="45" s="1"/>
  <c r="BK46" i="45" s="1"/>
  <c r="BJ46" i="45" s="1"/>
  <c r="BI46" i="45" s="1"/>
  <c r="BH46" i="45" s="1"/>
  <c r="BM50" i="45"/>
  <c r="BL50" i="45" s="1"/>
  <c r="BK50" i="45" s="1"/>
  <c r="BJ50" i="45" s="1"/>
  <c r="BI50" i="45" s="1"/>
  <c r="BH50" i="45" s="1"/>
  <c r="BM38" i="45"/>
  <c r="BL38" i="45" s="1"/>
  <c r="BK38" i="45" s="1"/>
  <c r="BJ38" i="45" s="1"/>
  <c r="BI38" i="45" s="1"/>
  <c r="BH38" i="45" s="1"/>
  <c r="BM27" i="45"/>
  <c r="BL27" i="45" s="1"/>
  <c r="BK27" i="45" s="1"/>
  <c r="BJ27" i="45" s="1"/>
  <c r="BI27" i="45" s="1"/>
  <c r="BH27" i="45" s="1"/>
  <c r="BM31" i="45"/>
  <c r="BL31" i="45" s="1"/>
  <c r="BK31" i="45" s="1"/>
  <c r="BJ31" i="45" s="1"/>
  <c r="BI31" i="45" s="1"/>
  <c r="BH31" i="45" s="1"/>
  <c r="BM28" i="45"/>
  <c r="BL28" i="45" s="1"/>
  <c r="BK28" i="45" s="1"/>
  <c r="BJ28" i="45" s="1"/>
  <c r="BI28" i="45" s="1"/>
  <c r="BH28" i="45" s="1"/>
  <c r="BM26" i="45"/>
  <c r="BL26" i="45" s="1"/>
  <c r="BK26" i="45" s="1"/>
  <c r="BJ26" i="45" s="1"/>
  <c r="BI26" i="45" s="1"/>
  <c r="BH26" i="45" s="1"/>
  <c r="BM21" i="45"/>
  <c r="BL21" i="45" s="1"/>
  <c r="BK21" i="45" s="1"/>
  <c r="BJ21" i="45" s="1"/>
  <c r="BI21" i="45" s="1"/>
  <c r="BH21" i="45" s="1"/>
  <c r="BM45" i="45"/>
  <c r="BL45" i="45" s="1"/>
  <c r="BK45" i="45" s="1"/>
  <c r="BJ45" i="45" s="1"/>
  <c r="BI45" i="45" s="1"/>
  <c r="BH45" i="45" s="1"/>
  <c r="BM16" i="45"/>
  <c r="BL16" i="45" s="1"/>
  <c r="BK16" i="45" s="1"/>
  <c r="BJ16" i="45" s="1"/>
  <c r="BI16" i="45" s="1"/>
  <c r="BH16" i="45" s="1"/>
  <c r="BM33" i="45"/>
  <c r="BL33" i="45" s="1"/>
  <c r="BK33" i="45" s="1"/>
  <c r="BJ33" i="45" s="1"/>
  <c r="BI33" i="45" s="1"/>
  <c r="BH33" i="45" s="1"/>
  <c r="BM42" i="45"/>
  <c r="BL42" i="45" s="1"/>
  <c r="BK42" i="45" s="1"/>
  <c r="BJ42" i="45" s="1"/>
  <c r="BI42" i="45" s="1"/>
  <c r="BH42" i="45" s="1"/>
  <c r="BM5" i="45"/>
  <c r="BL5" i="45" s="1"/>
  <c r="BK5" i="45" s="1"/>
  <c r="BJ5" i="45" s="1"/>
  <c r="BI5" i="45" s="1"/>
  <c r="BH5" i="45" s="1"/>
  <c r="BM34" i="45"/>
  <c r="BL34" i="45" s="1"/>
  <c r="BK34" i="45" s="1"/>
  <c r="BJ34" i="45" s="1"/>
  <c r="BI34" i="45" s="1"/>
  <c r="BH34" i="45" s="1"/>
  <c r="BM29" i="45"/>
  <c r="BL29" i="45" s="1"/>
  <c r="BK29" i="45" s="1"/>
  <c r="BJ29" i="45" s="1"/>
  <c r="BI29" i="45" s="1"/>
  <c r="BH29" i="45" s="1"/>
  <c r="BM23" i="45"/>
  <c r="BL23" i="45" s="1"/>
  <c r="BK23" i="45" s="1"/>
  <c r="BJ23" i="45" s="1"/>
  <c r="BI23" i="45" s="1"/>
  <c r="BH23" i="45" s="1"/>
  <c r="BM36" i="45"/>
  <c r="BL36" i="45" s="1"/>
  <c r="BK36" i="45" s="1"/>
  <c r="BJ36" i="45" s="1"/>
  <c r="BI36" i="45" s="1"/>
  <c r="BH36" i="45" s="1"/>
  <c r="BM19" i="45"/>
  <c r="BL19" i="45" s="1"/>
  <c r="BK19" i="45" s="1"/>
  <c r="BJ19" i="45" s="1"/>
  <c r="BI19" i="45" s="1"/>
  <c r="BH19" i="45" s="1"/>
  <c r="BM14" i="45"/>
  <c r="BL14" i="45" s="1"/>
  <c r="BK14" i="45" s="1"/>
  <c r="BJ14" i="45" s="1"/>
  <c r="BI14" i="45" s="1"/>
  <c r="BH14" i="45" s="1"/>
  <c r="AJ155"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<sst xmlns="http://schemas.openxmlformats.org/spreadsheetml/2006/main" count="6764" uniqueCount="1521">
  <si>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</si>
  <si>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</si>
  <si>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</si>
  <si>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</si>
  <si>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</si>
  <si>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</si>
  <si>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</si>
  <si>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</si>
  <si>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</si>
  <si>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</si>
  <si>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</si>
  <si>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</si>
  <si>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</si>
  <si>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</si>
  <si>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</si>
  <si>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</si>
  <si>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</si>
  <si>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</si>
  <si>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</si>
  <si>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</si>
  <si>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</si>
  <si>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</si>
  <si>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</si>
  <si>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</si>
  <si>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</si>
  <si>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</si>
  <si>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</si>
  <si>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</si>
  <si>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</si>
  <si>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</si>
  <si>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</si>
  <si>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</si>
  <si>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</si>
  <si>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</si>
  <si>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</si>
  <si>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</si>
  <si>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</si>
  <si>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</si>
  <si>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</si>
  <si>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</si>
  <si>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</si>
  <si>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</si>
  <si>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</si>
  <si>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</si>
  <si>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</si>
  <si>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</si>
  <si>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</si>
  <si>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</si>
  <si>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</si>
  <si>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</si>
  <si>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</si>
  <si>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</si>
  <si>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</si>
  <si>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</si>
  <si>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</si>
  <si>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</si>
  <si>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</si>
  <si>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</si>
  <si>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</si>
  <si>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</si>
  <si>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</si>
  <si>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</si>
  <si>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</si>
  <si>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</si>
  <si>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</si>
  <si>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</si>
  <si>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</si>
  <si>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</si>
  <si>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</si>
  <si>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</si>
  <si>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</si>
  <si>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</si>
  <si>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</si>
  <si>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</si>
  <si>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</si>
  <si>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</si>
  <si>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</si>
  <si>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</si>
  <si>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</si>
  <si>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</si>
  <si>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</si>
  <si>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</si>
  <si>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</si>
  <si>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</si>
  <si>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</si>
  <si>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</si>
  <si>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</si>
  <si>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</si>
  <si>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</si>
  <si>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</si>
  <si>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</si>
  <si>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</si>
  <si>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</si>
  <si>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</si>
  <si>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</si>
  <si>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</si>
  <si>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</si>
  <si>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</si>
  <si>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</si>
  <si>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</si>
  <si>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</si>
  <si>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</si>
  <si>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</si>
  <si>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</si>
  <si>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</si>
  <si>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</si>
  <si>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</si>
  <si>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</si>
  <si>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</si>
  <si>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</si>
  <si>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</si>
  <si>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</si>
  <si>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</si>
  <si>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</si>
  <si>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</si>
  <si>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</si>
  <si>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</si>
  <si>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</si>
  <si>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</si>
  <si>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</si>
  <si>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</si>
  <si>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</si>
  <si>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</si>
  <si>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</si>
  <si>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</si>
  <si>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</si>
  <si>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</si>
  <si>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</si>
  <si>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</si>
  <si>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</si>
  <si>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</si>
  <si>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</si>
  <si>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</si>
  <si>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</si>
  <si>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</si>
  <si>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</si>
  <si>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</si>
  <si>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</si>
  <si>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</si>
  <si>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</si>
  <si>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</si>
  <si>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</si>
  <si>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</si>
  <si>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</si>
  <si>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</si>
  <si>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</si>
  <si>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</si>
  <si>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</si>
  <si>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</si>
  <si>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</si>
  <si>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</si>
  <si>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</si>
  <si>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</si>
  <si>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</si>
  <si>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</si>
  <si>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</si>
  <si>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</si>
  <si>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</si>
  <si>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</si>
  <si>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</si>
  <si>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</si>
  <si>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</si>
  <si>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</si>
  <si>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</si>
  <si>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</si>
  <si>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</si>
  <si>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</si>
  <si>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</si>
  <si>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</si>
  <si>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</si>
  <si>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</si>
  <si>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</si>
  <si>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</si>
  <si>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</si>
  <si>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</si>
  <si>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</si>
  <si>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</si>
  <si>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</si>
  <si>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</si>
  <si>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</si>
  <si>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</si>
  <si>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</si>
  <si>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</si>
  <si>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</si>
  <si>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</si>
  <si>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</si>
  <si>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</si>
  <si>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</si>
  <si>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</si>
  <si>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</si>
  <si>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</si>
  <si>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</si>
  <si>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</si>
  <si>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</si>
  <si>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</si>
  <si>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</si>
  <si>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</si>
  <si>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</si>
  <si>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</si>
  <si>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</si>
  <si>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</si>
  <si>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</si>
  <si>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</si>
  <si>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</si>
  <si>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</si>
  <si>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</si>
  <si>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</si>
  <si>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</si>
  <si>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</si>
  <si>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</si>
  <si>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</si>
  <si>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</si>
  <si>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</si>
  <si>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</si>
  <si>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</si>
  <si>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</si>
  <si>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</si>
  <si>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</si>
  <si>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</si>
  <si>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</si>
  <si>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</si>
  <si>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</si>
  <si>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</si>
  <si>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</si>
  <si>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</si>
  <si>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</si>
  <si>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</si>
  <si>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</si>
  <si>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</si>
  <si>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</si>
  <si>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</si>
  <si>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</si>
  <si>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</si>
  <si>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</si>
  <si>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</si>
  <si>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</si>
  <si>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</si>
  <si>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</si>
  <si>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</si>
  <si>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</si>
  <si>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</si>
  <si>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</si>
  <si>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</si>
  <si>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</si>
  <si>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</si>
  <si>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</si>
  <si>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</si>
  <si>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</si>
  <si>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</si>
  <si>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</si>
  <si>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</si>
  <si>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</si>
  <si>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</si>
  <si>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</si>
  <si>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</si>
  <si>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</si>
  <si>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</si>
  <si>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</si>
  <si>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</si>
  <si>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</si>
  <si>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</si>
  <si>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</si>
  <si>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</si>
  <si>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</si>
  <si>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</si>
  <si>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</si>
  <si>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</si>
  <si>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</si>
  <si>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</si>
  <si>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</si>
  <si>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</si>
  <si>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</si>
  <si>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</si>
  <si>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</si>
  <si>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</si>
  <si>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</si>
  <si>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</si>
  <si>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</si>
  <si>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</si>
  <si>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</si>
  <si>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</si>
  <si>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</si>
  <si>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</si>
  <si>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</si>
  <si>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</si>
  <si>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</si>
  <si>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</si>
  <si>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</si>
  <si>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</si>
  <si>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</si>
  <si>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</si>
  <si>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</si>
  <si>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</si>
  <si>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</si>
  <si>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</si>
  <si>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</si>
  <si>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</si>
  <si>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</si>
  <si>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</si>
  <si>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</si>
  <si>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</si>
  <si>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</si>
  <si>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</si>
  <si>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</si>
  <si>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</si>
  <si>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</si>
  <si>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</si>
  <si>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</si>
  <si>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</si>
  <si>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</si>
  <si>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</si>
  <si>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</si>
  <si>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</si>
  <si>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</si>
  <si>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</si>
  <si>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</si>
  <si>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</si>
  <si>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</si>
  <si>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</si>
  <si>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</si>
  <si>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</si>
  <si>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</si>
  <si>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</si>
  <si>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</si>
  <si>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</si>
  <si>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</si>
  <si>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</si>
  <si>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</si>
  <si>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</si>
  <si>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</si>
  <si>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</si>
  <si>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</si>
  <si>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</si>
  <si>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</si>
  <si>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</si>
  <si>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</si>
  <si>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</si>
  <si>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</si>
  <si>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</si>
  <si>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</si>
  <si>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</si>
  <si>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</si>
  <si>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</si>
  <si>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</si>
  <si>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</si>
  <si>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</si>
  <si>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</si>
  <si>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</si>
  <si>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</si>
  <si>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</si>
  <si>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</si>
  <si>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</si>
  <si>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</si>
  <si>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</si>
  <si>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</si>
  <si>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</si>
  <si>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</si>
  <si>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</si>
  <si>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</si>
  <si>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</si>
  <si>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</si>
  <si>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</si>
  <si>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</si>
  <si>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</si>
  <si>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</si>
  <si>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</si>
  <si>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</si>
  <si>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</si>
  <si>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</si>
  <si>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</si>
  <si>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</si>
  <si>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</si>
  <si>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</si>
  <si>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</si>
  <si>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</si>
  <si>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</si>
  <si>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</si>
  <si>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</si>
  <si>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</si>
  <si>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</si>
  <si>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</si>
  <si>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</si>
  <si>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</si>
  <si>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</si>
  <si>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</si>
  <si>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</si>
  <si>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</si>
  <si>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</si>
  <si>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</si>
  <si>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</si>
  <si>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</si>
  <si>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</si>
  <si>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</si>
  <si>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</si>
  <si>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</si>
  <si>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</si>
  <si>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</si>
  <si>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</si>
  <si>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</si>
  <si>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</si>
  <si>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</si>
  <si>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</si>
  <si>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</si>
  <si>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</si>
  <si>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</si>
  <si>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</si>
  <si>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</si>
  <si>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</si>
  <si>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</si>
  <si>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</si>
  <si>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</si>
  <si>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</si>
  <si>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</si>
  <si>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</si>
  <si>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</si>
  <si>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</si>
  <si>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</si>
  <si>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</si>
  <si>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</si>
  <si>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</si>
  <si>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</si>
  <si>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</si>
  <si>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</si>
  <si>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</si>
  <si>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</si>
  <si>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</si>
  <si>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</si>
  <si>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</si>
  <si>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</si>
  <si>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</si>
  <si>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</si>
  <si>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</si>
  <si>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</si>
  <si>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</si>
  <si>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</si>
  <si>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</si>
  <si>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</si>
  <si>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</si>
  <si>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</si>
  <si>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</si>
  <si>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</si>
  <si>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</si>
  <si>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</si>
  <si>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</si>
  <si>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</si>
  <si>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</si>
  <si>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</si>
  <si>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</si>
  <si>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</si>
  <si>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</si>
  <si>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</si>
  <si>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</si>
  <si>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</si>
  <si>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</si>
  <si>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</si>
  <si>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</si>
  <si>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</si>
  <si>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</si>
  <si>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</si>
  <si>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</si>
  <si>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</si>
  <si>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</si>
  <si>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</si>
  <si>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</si>
  <si>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</si>
  <si>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</si>
  <si>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</si>
  <si>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</si>
  <si>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</si>
  <si>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</si>
  <si>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</si>
  <si>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</si>
  <si>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</si>
  <si>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</si>
  <si>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</si>
  <si>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</si>
  <si>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</si>
  <si>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</si>
  <si>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</si>
  <si>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</si>
  <si>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</si>
  <si>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</si>
  <si>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</si>
  <si>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</si>
  <si>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</si>
  <si>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</si>
  <si>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</si>
  <si>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</si>
  <si>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</si>
  <si>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</si>
  <si>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</si>
  <si>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</si>
  <si>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</si>
  <si>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</si>
  <si>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</si>
  <si>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</si>
  <si>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</si>
  <si>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</si>
  <si>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</si>
  <si>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</si>
  <si>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</si>
  <si>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</si>
  <si>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</si>
  <si>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</si>
  <si>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</si>
  <si>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</si>
  <si>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</si>
  <si>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</si>
  <si>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</si>
  <si>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</si>
  <si>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</si>
  <si>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</si>
  <si>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</si>
  <si>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</si>
  <si>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</si>
  <si>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</si>
  <si>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</si>
  <si>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</si>
  <si>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</si>
  <si>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</si>
  <si>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</si>
  <si>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</si>
  <si>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</si>
  <si>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</si>
  <si>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</si>
  <si>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</si>
  <si>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</si>
  <si>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</si>
  <si>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</si>
  <si>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</si>
  <si>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</si>
  <si>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</si>
  <si>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</si>
  <si>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</si>
  <si>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</si>
  <si>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</si>
  <si>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</si>
  <si>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</si>
  <si>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</si>
  <si>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</si>
  <si>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</si>
  <si>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</si>
  <si>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</si>
  <si>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</si>
  <si>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</si>
  <si>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</si>
  <si>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</si>
  <si>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</si>
  <si>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</si>
  <si>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</si>
  <si>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</si>
  <si>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</si>
  <si>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</si>
  <si>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</si>
  <si>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</si>
  <si>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</si>
  <si>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</si>
  <si>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</si>
  <si>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</si>
  <si>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</si>
  <si>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</si>
  <si>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</si>
  <si>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</si>
  <si>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</si>
  <si>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</si>
  <si>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</si>
  <si>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</si>
  <si>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</si>
  <si>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</si>
  <si>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</si>
  <si>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</si>
  <si>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</si>
  <si>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</si>
  <si>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</si>
  <si>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</si>
  <si>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</si>
  <si>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</si>
  <si>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</si>
  <si>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</si>
  <si>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</si>
  <si>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</si>
  <si>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</si>
  <si>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</si>
  <si>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</si>
  <si>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</si>
  <si>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</si>
  <si>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</si>
  <si>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</si>
  <si>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</si>
  <si>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</si>
  <si>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</si>
  <si>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</si>
  <si>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</si>
  <si>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</si>
  <si>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</si>
  <si>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</si>
  <si>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</si>
  <si>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</si>
  <si>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</si>
  <si>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</si>
  <si>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</si>
  <si>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</si>
  <si>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</si>
  <si>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</si>
  <si>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</si>
  <si>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</si>
  <si>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</si>
  <si>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</si>
  <si>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</si>
  <si>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</si>
  <si>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</si>
  <si>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</si>
  <si>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</si>
  <si>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</si>
  <si>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</si>
  <si>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</si>
  <si>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</si>
  <si>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</si>
  <si>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</si>
  <si>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</si>
  <si>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</si>
  <si>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</si>
  <si>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</si>
  <si>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</si>
  <si>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</si>
  <si>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</si>
  <si>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</si>
  <si>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</si>
  <si>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</si>
  <si>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</si>
  <si>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</si>
  <si>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</si>
  <si>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</si>
  <si>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</si>
  <si>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</si>
  <si>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</si>
  <si>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</si>
  <si>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</si>
  <si>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</si>
  <si>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</si>
  <si>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</si>
  <si>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</si>
  <si>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</si>
  <si>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</si>
  <si>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</si>
  <si>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</si>
  <si>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</si>
  <si>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</si>
  <si>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</si>
  <si>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</si>
  <si>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</si>
  <si>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</si>
  <si>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</si>
  <si>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</si>
  <si>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</si>
  <si>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</si>
  <si>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</si>
  <si>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</si>
  <si>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</si>
  <si>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</si>
  <si>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</si>
  <si>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</si>
  <si>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</si>
  <si>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</si>
  <si>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</si>
  <si>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</si>
  <si>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</si>
  <si>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</si>
  <si>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</si>
  <si>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</si>
  <si>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</si>
  <si>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</si>
  <si>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</si>
  <si>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</si>
  <si>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</si>
  <si>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</si>
  <si>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</si>
  <si>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</si>
  <si>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</si>
  <si>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</si>
  <si>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</si>
  <si>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</si>
  <si>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</si>
  <si>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</si>
  <si>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</si>
  <si>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</si>
  <si>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</si>
  <si>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</si>
  <si>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</si>
  <si>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</si>
  <si>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</si>
  <si>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</si>
  <si>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</si>
  <si>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</si>
  <si>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</si>
  <si>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</si>
  <si>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</si>
  <si>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</si>
  <si>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</si>
  <si>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</si>
  <si>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</si>
  <si>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</si>
  <si>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</si>
  <si>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</si>
  <si>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</si>
  <si>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</si>
  <si>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</si>
  <si>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</si>
  <si>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</si>
  <si>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</si>
  <si>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</si>
  <si>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</si>
  <si>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</si>
  <si>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</si>
  <si>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</si>
  <si>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</si>
  <si>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</si>
  <si>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</si>
  <si>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</si>
  <si>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</si>
  <si>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</si>
  <si>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</si>
  <si>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</si>
  <si>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</si>
  <si>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</si>
  <si>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</si>
  <si>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</si>
  <si>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</si>
  <si>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</si>
  <si>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</si>
  <si>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</si>
  <si>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</si>
  <si>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</si>
  <si>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</si>
  <si>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</si>
  <si>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</si>
  <si>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</si>
  <si>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</si>
  <si>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</si>
  <si>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</si>
  <si>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</si>
  <si>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</si>
  <si>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</si>
  <si>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</si>
  <si>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</si>
  <si>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</si>
  <si>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</si>
  <si>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</si>
  <si>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</si>
  <si>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</si>
  <si>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</si>
  <si>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</si>
  <si>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</si>
  <si>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</si>
  <si>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</si>
  <si>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</si>
  <si>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</si>
  <si>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</si>
  <si>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</si>
  <si>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</si>
  <si>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</si>
  <si>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</si>
  <si>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</si>
  <si>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</si>
  <si>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</si>
  <si>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</si>
  <si>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</si>
  <si>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</si>
  <si>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</si>
  <si>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</si>
  <si>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</si>
  <si>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</si>
  <si>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</si>
  <si>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</si>
  <si>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</si>
  <si>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</si>
  <si>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</si>
  <si>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</si>
  <si>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</si>
  <si>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</si>
  <si>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</si>
  <si>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</si>
  <si>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</si>
  <si>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</si>
  <si>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</si>
  <si>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</si>
  <si>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</si>
  <si>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</si>
  <si>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</si>
  <si>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</si>
  <si>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</si>
  <si>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</si>
  <si>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</si>
  <si>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</si>
  <si>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</si>
  <si>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</si>
  <si>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</si>
  <si>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</si>
  <si>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</si>
  <si>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</si>
  <si>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</si>
  <si>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</si>
  <si>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</si>
  <si>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</si>
  <si>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</si>
  <si>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</si>
  <si>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</si>
  <si>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</si>
  <si>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</si>
  <si>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</si>
  <si>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</si>
  <si>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</si>
  <si>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</si>
  <si>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</si>
  <si>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</si>
  <si>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</si>
  <si>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</si>
  <si>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</si>
  <si>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</si>
  <si>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</si>
  <si>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</si>
  <si>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</si>
  <si>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</si>
  <si>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</si>
  <si>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</si>
  <si>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</si>
  <si>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</si>
  <si>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</si>
  <si>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</si>
  <si>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</si>
  <si>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</si>
  <si>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</si>
  <si>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</si>
  <si>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</si>
  <si>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</si>
  <si>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</si>
  <si>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</si>
  <si>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</si>
  <si>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</si>
  <si>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</si>
  <si>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</si>
  <si>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</si>
  <si>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</si>
  <si>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</si>
  <si>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</si>
  <si>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</si>
  <si>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</si>
  <si>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</si>
  <si>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</si>
  <si>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</si>
  <si>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</si>
  <si>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</si>
  <si>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</si>
  <si>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</si>
  <si>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</si>
  <si>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</si>
  <si>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</si>
  <si>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</si>
  <si>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</si>
  <si>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</si>
  <si>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</si>
  <si>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</si>
  <si>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</si>
  <si>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</si>
  <si>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</si>
  <si>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</si>
  <si>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</si>
  <si>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</si>
  <si>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</si>
  <si>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</si>
  <si>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</si>
  <si>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</si>
  <si>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</si>
  <si>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</si>
  <si>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</si>
  <si>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</si>
  <si>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</si>
  <si>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</si>
  <si>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</si>
  <si>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</si>
  <si>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</si>
  <si>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</si>
  <si>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</si>
  <si>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</si>
  <si>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</si>
  <si>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</si>
  <si>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</si>
  <si>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</si>
  <si>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</si>
  <si>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</si>
  <si>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</si>
  <si>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</si>
  <si>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</si>
  <si>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</si>
  <si>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</si>
  <si>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</si>
  <si>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</si>
  <si>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</si>
  <si>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</si>
  <si>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</si>
  <si>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</si>
  <si>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</si>
  <si>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</si>
  <si>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</si>
  <si>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</si>
  <si>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</si>
  <si>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</si>
  <si>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</si>
  <si>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</si>
  <si>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</si>
  <si>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</si>
  <si>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</si>
  <si>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</si>
  <si>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</si>
  <si>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</si>
  <si>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</si>
  <si>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</si>
  <si>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</si>
  <si>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</si>
  <si>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</si>
  <si>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</si>
  <si>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</si>
  <si>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</si>
  <si>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</si>
  <si>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</si>
  <si>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</si>
  <si>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</si>
  <si>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</si>
  <si>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</si>
  <si>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</si>
  <si>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</si>
  <si>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</si>
  <si>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</si>
  <si>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</si>
  <si>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</si>
  <si>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</si>
  <si>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</si>
  <si>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</si>
  <si>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</si>
  <si>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</si>
  <si>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</si>
  <si>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</si>
  <si>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</si>
  <si>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</si>
  <si>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</si>
  <si>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</si>
  <si>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</si>
  <si>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</si>
  <si>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</si>
  <si>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</si>
  <si>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</si>
  <si>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</si>
  <si>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</si>
  <si>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</si>
  <si>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</si>
  <si>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</si>
  <si>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</si>
  <si>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</si>
  <si>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</si>
  <si>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</si>
  <si>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</si>
  <si>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</si>
  <si>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</si>
  <si>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</si>
  <si>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</si>
  <si>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</si>
  <si>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</si>
  <si>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</si>
  <si>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</si>
  <si>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</si>
  <si>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</si>
  <si>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</si>
  <si>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</si>
  <si>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</si>
  <si>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</si>
  <si>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</si>
  <si>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</si>
  <si>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</si>
  <si>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</si>
  <si>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</si>
  <si>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</si>
  <si>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</si>
  <si>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</si>
  <si>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</si>
  <si>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</si>
  <si>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</si>
  <si>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</si>
  <si>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</si>
  <si>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</si>
  <si>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</si>
  <si>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</si>
  <si>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</si>
  <si>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</si>
  <si>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</si>
  <si>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</si>
  <si>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</si>
  <si>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</si>
  <si>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</si>
  <si>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</si>
  <si>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</si>
  <si>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</si>
  <si>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</si>
  <si>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</si>
  <si>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</si>
  <si>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</si>
  <si>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</si>
  <si>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</si>
  <si>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</si>
  <si>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</si>
  <si>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</si>
  <si>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</si>
  <si>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</si>
  <si>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</si>
  <si>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</si>
  <si>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</si>
  <si>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</si>
  <si>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</si>
  <si>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</si>
  <si>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</si>
  <si>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</si>
  <si>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</si>
  <si>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</si>
  <si>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</si>
  <si>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</si>
  <si>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</si>
  <si>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</si>
  <si>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</si>
  <si>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</si>
  <si>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</si>
  <si>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</si>
  <si>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</si>
  <si>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</si>
  <si>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</si>
  <si>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</si>
  <si>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</si>
  <si>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</si>
  <si>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</si>
  <si>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</si>
  <si>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</si>
  <si>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</si>
  <si>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</si>
  <si>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</si>
  <si>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</si>
  <si>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</si>
  <si>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</si>
  <si>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</si>
  <si>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</si>
  <si>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</si>
  <si>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</si>
  <si>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</si>
  <si>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</si>
  <si>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</si>
  <si>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</si>
  <si>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</si>
  <si>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</si>
  <si>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</si>
  <si>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</si>
  <si>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</si>
  <si>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</si>
  <si>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</si>
  <si>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</si>
  <si>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</si>
  <si>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</si>
  <si>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</si>
  <si>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</si>
  <si>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</si>
  <si>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</si>
  <si>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</si>
  <si>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</si>
  <si>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</si>
  <si>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</si>
  <si>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</si>
  <si>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</si>
  <si>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</si>
  <si>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</si>
  <si>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</si>
  <si>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</si>
  <si>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</si>
  <si>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</si>
  <si>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</si>
  <si>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</si>
  <si>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</si>
  <si>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</si>
  <si>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</si>
  <si>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</si>
  <si>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</si>
  <si>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</si>
  <si>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</si>
  <si>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</si>
  <si>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</si>
  <si>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</si>
  <si>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</si>
  <si>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</si>
  <si>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</si>
  <si>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</si>
  <si>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</si>
  <si>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</si>
  <si>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</si>
  <si>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</si>
  <si>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</si>
  <si>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</si>
  <si>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</si>
  <si>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</si>
  <si>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</si>
  <si>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</si>
  <si>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</si>
  <si>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</si>
  <si>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</si>
  <si>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</si>
  <si>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</si>
  <si>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</si>
  <si>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</si>
  <si>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</si>
  <si>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</si>
  <si>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</si>
  <si>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</si>
  <si>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</si>
  <si>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</si>
  <si>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</si>
  <si>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</si>
  <si>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</si>
  <si>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</si>
  <si>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</si>
  <si>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</si>
  <si>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</si>
  <si>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</si>
  <si>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</si>
  <si>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</si>
  <si>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</si>
  <si>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</si>
  <si>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</si>
  <si>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</si>
  <si>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</si>
  <si>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</si>
  <si>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</si>
  <si>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</si>
  <si>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</si>
  <si>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</si>
  <si>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</si>
  <si>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</si>
  <si>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</si>
  <si>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</si>
  <si>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</si>
  <si>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</si>
  <si>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</si>
  <si>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</si>
  <si>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</si>
  <si>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</si>
  <si>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</si>
  <si>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</si>
  <si>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</si>
  <si>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</si>
  <si>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</si>
  <si>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</si>
  <si>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</si>
  <si>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</si>
  <si>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</si>
  <si>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</si>
  <si>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</si>
  <si>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</si>
  <si>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</si>
  <si>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</si>
  <si>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</si>
  <si>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</si>
  <si>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</si>
  <si>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</si>
  <si>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</si>
  <si>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</si>
  <si>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</si>
  <si>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</si>
  <si>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</si>
  <si>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</si>
  <si>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</si>
  <si>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</si>
  <si>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</si>
  <si>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</si>
  <si>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</si>
  <si>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</si>
  <si>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</si>
  <si>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</si>
  <si>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</si>
  <si>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</si>
  <si>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</si>
  <si>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</si>
  <si>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</si>
  <si>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</si>
  <si>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</si>
  <si>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</si>
  <si>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</si>
  <si>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</si>
  <si>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</si>
  <si>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</si>
  <si>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</si>
  <si>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</si>
  <si>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</si>
  <si>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</si>
  <si>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</si>
  <si>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</si>
  <si>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</si>
  <si>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</si>
  <si>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</si>
  <si>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</si>
  <si>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</si>
  <si>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</si>
  <si>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</si>
  <si>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</si>
  <si>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</si>
  <si>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</si>
  <si>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</si>
  <si>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</si>
  <si>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</si>
  <si>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</si>
  <si>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</si>
  <si>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</si>
  <si>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</si>
  <si>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</si>
  <si>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</si>
  <si>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</si>
  <si>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</si>
  <si>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</si>
  <si>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</si>
  <si>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</si>
  <si>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</si>
  <si>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</si>
  <si>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</si>
  <si>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</si>
  <si>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</si>
  <si>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</si>
  <si>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</si>
  <si>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</si>
  <si>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</si>
  <si>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</si>
  <si>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</si>
  <si>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</si>
  <si>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</si>
  <si>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</si>
  <si>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</si>
  <si>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</si>
  <si>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</si>
  <si>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</si>
  <si>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</si>
  <si>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</si>
  <si>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</si>
  <si>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</si>
  <si>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</si>
  <si>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</si>
  <si>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</si>
  <si>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</si>
  <si>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</si>
  <si>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</si>
  <si>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</si>
  <si>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</si>
  <si>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</si>
  <si>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</si>
  <si>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</si>
  <si>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</si>
  <si>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</si>
  <si>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</si>
  <si>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</si>
  <si>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</si>
  <si>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</si>
  <si>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</si>
  <si>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</si>
  <si>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</si>
  <si>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</si>
  <si>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</si>
  <si>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</si>
  <si>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</si>
  <si>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</si>
  <si>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</si>
  <si>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</si>
  <si>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</si>
  <si>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</si>
  <si>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</si>
  <si>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</si>
  <si>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</si>
  <si>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</si>
  <si>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</si>
  <si>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</si>
  <si>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</si>
  <si>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</si>
  <si>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</si>
  <si>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</si>
  <si>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</si>
  <si>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</si>
  <si>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</si>
  <si>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</si>
  <si>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</si>
  <si>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</si>
  <si>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</si>
  <si>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</si>
  <si>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</si>
  <si>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</si>
  <si>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</si>
  <si>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</si>
  <si>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</si>
  <si>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</si>
  <si>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</si>
  <si>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</si>
  <si>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</si>
  <si>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</si>
  <si>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</si>
  <si>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</si>
  <si>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</si>
  <si>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</si>
  <si>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</si>
  <si>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</si>
  <si>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</si>
  <si>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</si>
  <si>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</si>
  <si>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</si>
  <si>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</si>
  <si>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</si>
  <si>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</si>
  <si>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</si>
  <si>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</si>
  <si>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</si>
  <si>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</si>
  <si>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</si>
  <si>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</si>
  <si>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</si>
  <si>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</si>
  <si>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</si>
  <si>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</si>
  <si>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</si>
  <si>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</si>
  <si>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</si>
  <si>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</si>
  <si>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</si>
  <si>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</si>
  <si>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</si>
  <si>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</si>
  <si>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</si>
  <si>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</si>
  <si>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</si>
  <si>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</si>
  <si>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</si>
  <si>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</si>
  <si>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</si>
  <si>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</si>
  <si>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</si>
  <si>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</si>
  <si>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</si>
  <si>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</si>
  <si>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</si>
  <si>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</si>
  <si>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</si>
  <si>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</si>
  <si>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</si>
  <si>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</si>
  <si>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</si>
  <si>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</si>
  <si>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</si>
  <si>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</si>
  <si>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</si>
  <si>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</si>
  <si>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</si>
  <si>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</si>
  <si>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</si>
  <si>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</si>
  <si>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</si>
  <si>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</si>
  <si>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</si>
  <si>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</si>
  <si>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</si>
  <si>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</si>
  <si>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</si>
  <si>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</si>
  <si>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</si>
  <si>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</si>
  <si>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</si>
  <si>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</si>
  <si>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</si>
  <si>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</si>
  <si>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</si>
  <si>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</si>
  <si>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</si>
  <si>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</si>
  <si>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</si>
  <si>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</si>
  <si>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</si>
  <si>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</si>
  <si>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</si>
  <si>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</si>
  <si>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</si>
  <si>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</si>
  <si>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</si>
  <si>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</si>
  <si>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</si>
  <si>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</si>
  <si>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</si>
  <si>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</si>
  <si>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</si>
  <si>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</si>
  <si>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</si>
  <si>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</si>
  <si>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</si>
  <si>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</si>
  <si>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</si>
  <si>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</si>
  <si>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</si>
  <si>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</si>
  <si>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</si>
  <si>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</si>
  <si>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</si>
  <si>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</si>
  <si>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</si>
  <si>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</si>
  <si>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</si>
  <si>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</si>
  <si>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</si>
  <si>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</si>
  <si>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</si>
  <si>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</si>
  <si>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</si>
  <si>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</si>
  <si>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</si>
  <si>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</si>
  <si>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</si>
  <si>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</si>
  <si>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</si>
  <si>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</si>
  <si>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</si>
  <si>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</si>
  <si>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</si>
  <si>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</si>
  <si>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</si>
  <si>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</si>
  <si>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</si>
  <si>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</si>
  <si>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</si>
  <si>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</si>
  <si>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</si>
  <si>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</si>
  <si>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</si>
  <si>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</si>
  <si>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</si>
  <si>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</si>
  <si>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</si>
  <si>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</si>
  <si>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</si>
  <si>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</si>
  <si>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</si>
  <si>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</si>
  <si>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</si>
  <si>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</si>
  <si>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</si>
  <si>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</si>
  <si>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</si>
  <si>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</si>
  <si>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</si>
  <si>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</si>
  <si>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</si>
  <si>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</si>
  <si>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</si>
  <si>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</si>
  <si>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</si>
  <si>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</si>
  <si>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</si>
  <si>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</si>
  <si>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</si>
  <si>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</si>
  <si>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</si>
  <si>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</si>
  <si>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</si>
  <si>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</si>
  <si>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</si>
  <si>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</si>
  <si>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</si>
  <si>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</si>
  <si>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</si>
  <si>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</si>
  <si>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</si>
  <si>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</si>
  <si>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</si>
  <si>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</si>
  <si>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</si>
  <si>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</si>
  <si>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</si>
  <si>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</si>
  <si>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</si>
  <si>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</si>
  <si>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</si>
  <si>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</si>
  <si>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</si>
  <si>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</si>
  <si>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</si>
  <si>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</si>
  <si>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</si>
  <si>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</si>
  <si>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</si>
  <si>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</si>
  <si>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</si>
  <si>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</si>
  <si>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</si>
  <si>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</si>
  <si>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</si>
  <si>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</si>
  <si>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</si>
  <si>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</si>
  <si>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</si>
  <si>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</si>
  <si>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</si>
  <si>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</si>
  <si>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</si>
  <si>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</si>
  <si>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</si>
  <si>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</si>
  <si>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</si>
  <si>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</si>
  <si>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</si>
  <si>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</si>
  <si>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</si>
  <si>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</si>
  <si>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</si>
  <si>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</si>
  <si>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Ruben van Wamelen</t>
  </si>
  <si>
    <t>Kylian Mbappe</t>
  </si>
  <si>
    <t>Harry Kane</t>
  </si>
  <si>
    <t>Lamine Yamal</t>
  </si>
  <si>
    <t>Vinicius Junior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</si>
</sst>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1">
    <v>0</v>
    <v>8</v>
    <v>1</v>
    <v>1</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E16" sqref="E16:I1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4"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8"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8"/>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8"/>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5</v>
      </c>
      <c r="AS6" s="36">
        <f t="shared" ca="1" si="15"/>
        <v>1</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1</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8"/>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4</v>
      </c>
      <c r="AN7" s="39">
        <f t="shared" ca="1" si="15"/>
        <v>3</v>
      </c>
      <c r="AO7" s="39">
        <f t="shared" ca="1" si="15"/>
        <v>1</v>
      </c>
      <c r="AP7" s="39">
        <f t="shared" ca="1" si="15"/>
        <v>1</v>
      </c>
      <c r="AQ7" s="39">
        <f t="shared" ca="1" si="15"/>
        <v>1</v>
      </c>
      <c r="AR7" s="39">
        <f t="shared" ca="1" si="15"/>
        <v>2</v>
      </c>
      <c r="AS7" s="39">
        <f t="shared" ca="1" si="15"/>
        <v>3</v>
      </c>
      <c r="AT7" s="43">
        <f t="shared" ca="1" si="15"/>
        <v>-1</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2</v>
      </c>
      <c r="BK7" s="16">
        <f t="shared" ca="1" si="21"/>
        <v>4</v>
      </c>
      <c r="BL7" s="16">
        <f t="shared" ref="BL7:BL53" ca="1" si="42">+BJ7-BK7</f>
        <v>-2</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8"/>
      <c r="X8" s="24">
        <f ca="1">Horarios!C8</f>
        <v>46198.125</v>
      </c>
      <c r="Y8" s="25">
        <f ca="1">Horarios!C8</f>
        <v>46198.125</v>
      </c>
      <c r="Z8" s="26" t="str">
        <f>Idiomas!D63</f>
        <v>R3</v>
      </c>
      <c r="AA8" s="27" t="str">
        <f ca="1">A8</f>
        <v>Czech Republic</v>
      </c>
      <c r="AB8" s="49" t="e" cm="1" vm="4">
        <f t="array" aca="1" ref="AB8" ca="1">Ver_flag_local</f>
        <v>#VALUE!</v>
      </c>
      <c r="AC8" s="50">
        <v>0</v>
      </c>
      <c r="AD8" s="51">
        <v>1</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2</v>
      </c>
      <c r="AN8" s="39">
        <f t="shared" ca="1" si="15"/>
        <v>3</v>
      </c>
      <c r="AO8" s="39">
        <f t="shared" ca="1" si="15"/>
        <v>0</v>
      </c>
      <c r="AP8" s="39">
        <f t="shared" ca="1" si="15"/>
        <v>2</v>
      </c>
      <c r="AQ8" s="39">
        <f t="shared" ca="1" si="15"/>
        <v>1</v>
      </c>
      <c r="AR8" s="39">
        <f t="shared" ca="1" si="15"/>
        <v>2</v>
      </c>
      <c r="AS8" s="39">
        <f t="shared" ca="1" si="15"/>
        <v>3</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2</v>
      </c>
      <c r="BK8" s="16">
        <f t="shared" ca="1" si="21"/>
        <v>3</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9"/>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2</v>
      </c>
      <c r="AS9" s="47">
        <f t="shared" ca="1" si="15"/>
        <v>4</v>
      </c>
      <c r="AT9" s="48">
        <f t="shared" ca="1" si="15"/>
        <v>-2</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2</v>
      </c>
      <c r="BF9" s="16">
        <f t="shared" ca="1" si="41"/>
        <v>3</v>
      </c>
      <c r="BG9" s="16">
        <f t="shared" ca="1" si="17"/>
        <v>0</v>
      </c>
      <c r="BH9" s="16">
        <f t="shared" ca="1" si="18"/>
        <v>2</v>
      </c>
      <c r="BI9" s="16">
        <f t="shared" ca="1" si="19"/>
        <v>1</v>
      </c>
      <c r="BJ9" s="16">
        <f t="shared" ca="1" si="20"/>
        <v>2</v>
      </c>
      <c r="BK9" s="16">
        <f t="shared" ca="1" si="21"/>
        <v>3</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2</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3</v>
      </c>
      <c r="BF10" s="16">
        <f t="shared" ca="1" si="41"/>
        <v>3</v>
      </c>
      <c r="BG10" s="16">
        <f t="shared" ca="1" si="17"/>
        <v>1</v>
      </c>
      <c r="BH10" s="16">
        <f t="shared" ca="1" si="18"/>
        <v>0</v>
      </c>
      <c r="BI10" s="16">
        <f t="shared" ca="1" si="19"/>
        <v>2</v>
      </c>
      <c r="BJ10" s="16">
        <f t="shared" ca="1" si="20"/>
        <v>1</v>
      </c>
      <c r="BK10" s="16">
        <f t="shared" ca="1" si="21"/>
        <v>5</v>
      </c>
      <c r="BL10" s="16">
        <f t="shared" ca="1" si="42"/>
        <v>-4</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3</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6</v>
      </c>
      <c r="BF11" s="16">
        <f t="shared" ca="1" si="41"/>
        <v>3</v>
      </c>
      <c r="BG11" s="16">
        <f t="shared" ca="1" si="17"/>
        <v>2</v>
      </c>
      <c r="BH11" s="16">
        <f t="shared" ca="1" si="18"/>
        <v>0</v>
      </c>
      <c r="BI11" s="16">
        <f t="shared" ca="1" si="19"/>
        <v>1</v>
      </c>
      <c r="BJ11" s="16">
        <f t="shared" ca="1" si="20"/>
        <v>4</v>
      </c>
      <c r="BK11" s="16">
        <f t="shared" ca="1" si="21"/>
        <v>2</v>
      </c>
      <c r="BL11" s="16">
        <f t="shared" ca="1" si="42"/>
        <v>2</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6</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5.95" customHeight="1" thickBot="1">
      <c r="A12" s="16" t="s">
        <v>32</v>
      </c>
      <c r="B12" s="16" t="s">
        <v>1</v>
      </c>
      <c r="C12" s="16">
        <f>COUNTIF(Equipos!$C$2:$C$49,WORLDCUP!B12)</f>
        <v>4</v>
      </c>
      <c r="D12" s="16" t="str">
        <f t="shared" ref="D12:D17" si="53">IF(OR(AC12="",AD12=""),"Pendiente",IF(AC12&gt;AD12,"Local",IF(AC12&lt;AD12,"Visitante","Empate")))</f>
        <v>Visitante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70" t="s">
        <v>1</v>
      </c>
      <c r="X12" s="24">
        <f ca="1">Horarios!C12</f>
        <v>46185.875</v>
      </c>
      <c r="Y12" s="25">
        <f ca="1">Horarios!C12</f>
        <v>46185.875</v>
      </c>
      <c r="Z12" s="26" t="str">
        <f>$Z$4</f>
        <v>R1</v>
      </c>
      <c r="AA12" s="27" t="str">
        <f ca="1">A13</f>
        <v>Canada</v>
      </c>
      <c r="AB12" s="49" t="e" cm="1" vm="5">
        <f t="array" aca="1" ref="AB12" ca="1">Ver_flag_local</f>
        <v>#VALUE!</v>
      </c>
      <c r="AC12" s="50">
        <v>0</v>
      </c>
      <c r="AD12" s="51">
        <v>2</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6</v>
      </c>
      <c r="BL12" s="16">
        <f t="shared" ca="1" si="42"/>
        <v>-6</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70"/>
      <c r="X13" s="24">
        <f ca="1">Horarios!C13</f>
        <v>46186.875</v>
      </c>
      <c r="Y13" s="25">
        <f ca="1">Horarios!C13</f>
        <v>46186.875</v>
      </c>
      <c r="Z13" s="26" t="str">
        <f>$Z$4</f>
        <v>R1</v>
      </c>
      <c r="AA13" s="27" t="str">
        <f ca="1">A15</f>
        <v>Qatar</v>
      </c>
      <c r="AB13" s="49" t="e" cm="1" vm="7">
        <f t="array" aca="1" ref="AB13" ca="1">Ver_flag_local</f>
        <v>#VALUE!</v>
      </c>
      <c r="AC13" s="50">
        <v>0</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8</v>
      </c>
      <c r="BK13" s="16">
        <f t="shared" ca="1" si="21"/>
        <v>0</v>
      </c>
      <c r="BL13" s="16">
        <f t="shared" ca="1" si="42"/>
        <v>8</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70"/>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8</v>
      </c>
      <c r="AS14" s="36">
        <f t="shared" ca="1" si="69"/>
        <v>0</v>
      </c>
      <c r="AT14" s="72">
        <f t="shared" ca="1" si="69"/>
        <v>8</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10</v>
      </c>
      <c r="BK14" s="16">
        <f t="shared" ca="1" si="21"/>
        <v>2</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70"/>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6</v>
      </c>
      <c r="AN15" s="39">
        <f t="shared" ca="1" si="69"/>
        <v>3</v>
      </c>
      <c r="AO15" s="39">
        <f t="shared" ca="1" si="69"/>
        <v>2</v>
      </c>
      <c r="AP15" s="39">
        <f t="shared" ca="1" si="69"/>
        <v>0</v>
      </c>
      <c r="AQ15" s="39">
        <f t="shared" ca="1" si="69"/>
        <v>1</v>
      </c>
      <c r="AR15" s="39">
        <f t="shared" ca="1" si="69"/>
        <v>4</v>
      </c>
      <c r="AS15" s="39">
        <f t="shared" ca="1" si="69"/>
        <v>2</v>
      </c>
      <c r="AT15" s="74">
        <f t="shared" ca="1" si="69"/>
        <v>2</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7</v>
      </c>
      <c r="BK15" s="16">
        <f t="shared" ca="1" si="21"/>
        <v>2</v>
      </c>
      <c r="BL15" s="16">
        <f t="shared" ca="1" si="42"/>
        <v>5</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70"/>
      <c r="X16" s="24">
        <f ca="1">Horarios!C16</f>
        <v>46197.875</v>
      </c>
      <c r="Y16" s="25">
        <f ca="1">Horarios!C16</f>
        <v>46197.875</v>
      </c>
      <c r="Z16" s="26" t="str">
        <f>$Z$8</f>
        <v>R3</v>
      </c>
      <c r="AA16" s="27" t="str">
        <f ca="1">A16</f>
        <v>Switzerland</v>
      </c>
      <c r="AB16" s="49" t="e" cm="1" vm="8">
        <f t="array" aca="1" ref="AB16" ca="1">Ver_flag_local</f>
        <v>#VALUE!</v>
      </c>
      <c r="AC16" s="50">
        <v>3</v>
      </c>
      <c r="AD16" s="51">
        <v>0</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3</v>
      </c>
      <c r="AN16" s="39">
        <f t="shared" ca="1" si="69"/>
        <v>3</v>
      </c>
      <c r="AO16" s="39">
        <f t="shared" ca="1" si="69"/>
        <v>1</v>
      </c>
      <c r="AP16" s="39">
        <f t="shared" ca="1" si="69"/>
        <v>0</v>
      </c>
      <c r="AQ16" s="39">
        <f t="shared" ca="1" si="69"/>
        <v>2</v>
      </c>
      <c r="AR16" s="39">
        <f t="shared" ca="1" si="69"/>
        <v>1</v>
      </c>
      <c r="AS16" s="39">
        <f t="shared" ca="1" si="69"/>
        <v>5</v>
      </c>
      <c r="AT16" s="74">
        <f t="shared" ca="1" si="69"/>
        <v>-4</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12</v>
      </c>
      <c r="BL16" s="16">
        <f t="shared" ca="1" si="42"/>
        <v>-12</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71"/>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6</v>
      </c>
      <c r="AT17" s="79">
        <f t="shared" ca="1" si="69"/>
        <v>-6</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5</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6</v>
      </c>
      <c r="BF18" s="16">
        <f t="shared" ca="1" si="41"/>
        <v>3</v>
      </c>
      <c r="BG18" s="16">
        <f t="shared" ca="1" si="17"/>
        <v>2</v>
      </c>
      <c r="BH18" s="16">
        <f t="shared" ca="1" si="18"/>
        <v>0</v>
      </c>
      <c r="BI18" s="16">
        <f t="shared" ca="1" si="19"/>
        <v>1</v>
      </c>
      <c r="BJ18" s="16">
        <f t="shared" ca="1" si="20"/>
        <v>3</v>
      </c>
      <c r="BK18" s="16">
        <f t="shared" ca="1" si="21"/>
        <v>3</v>
      </c>
      <c r="BL18" s="16">
        <f t="shared" ca="1" si="42"/>
        <v>0</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6</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1</v>
      </c>
      <c r="BK19" s="16">
        <f t="shared" ca="1" si="21"/>
        <v>6</v>
      </c>
      <c r="BL19" s="16">
        <f t="shared" ca="1" si="42"/>
        <v>-5</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9"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3</v>
      </c>
      <c r="BK20" s="16">
        <f t="shared" ca="1" si="21"/>
        <v>6</v>
      </c>
      <c r="BL20" s="16">
        <f t="shared" ca="1" si="42"/>
        <v>-3</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9"/>
      <c r="X21" s="24">
        <f ca="1">Horarios!C21</f>
        <v>46187.125</v>
      </c>
      <c r="Y21" s="25">
        <f ca="1">Horarios!C21</f>
        <v>46187.125</v>
      </c>
      <c r="Z21" s="26" t="str">
        <f>$Z$4</f>
        <v>R1</v>
      </c>
      <c r="AA21" s="27" t="str">
        <f ca="1">A23</f>
        <v>Haiti</v>
      </c>
      <c r="AB21" s="49" t="e" cm="1" vm="11">
        <f t="array" aca="1" ref="AB21" ca="1">Ver_flag_local</f>
        <v>#VALUE!</v>
      </c>
      <c r="AC21" s="50">
        <v>0</v>
      </c>
      <c r="AD21" s="51">
        <v>3</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8</v>
      </c>
      <c r="BK21" s="16">
        <f t="shared" ca="1" si="21"/>
        <v>0</v>
      </c>
      <c r="BL21" s="16">
        <f t="shared" ca="1" si="42"/>
        <v>8</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9"/>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10</v>
      </c>
      <c r="AS22" s="36">
        <f t="shared" ca="1" si="87"/>
        <v>2</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13</v>
      </c>
      <c r="BK22" s="16">
        <f t="shared" ca="1" si="21"/>
        <v>1</v>
      </c>
      <c r="BL22" s="16">
        <f t="shared" ca="1" si="42"/>
        <v>12</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9"/>
      <c r="X23" s="24">
        <f ca="1">Horarios!C23</f>
        <v>46193.104166666664</v>
      </c>
      <c r="Y23" s="25">
        <f ca="1">Horarios!C23</f>
        <v>46193.104166666664</v>
      </c>
      <c r="Z23" s="26" t="str">
        <f>$Z$6</f>
        <v>R2</v>
      </c>
      <c r="AA23" s="27" t="str">
        <f ca="1">A21</f>
        <v>Brazil</v>
      </c>
      <c r="AB23" s="49" t="e" cm="1" vm="9">
        <f t="array" aca="1" ref="AB23" ca="1">Ver_flag_local</f>
        <v>#VALUE!</v>
      </c>
      <c r="AC23" s="50">
        <v>5</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7</v>
      </c>
      <c r="AS23" s="39">
        <f t="shared" ca="1" si="87"/>
        <v>2</v>
      </c>
      <c r="AT23" s="43">
        <f t="shared" ca="1" si="87"/>
        <v>5</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14</v>
      </c>
      <c r="BL23" s="16">
        <f t="shared" ca="1" si="42"/>
        <v>-14</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9"/>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5</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4</v>
      </c>
      <c r="BK24" s="16">
        <f t="shared" ca="1" si="21"/>
        <v>5</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80"/>
      <c r="X25" s="28">
        <f ca="1">Horarios!C25</f>
        <v>46198</v>
      </c>
      <c r="Y25" s="29">
        <f ca="1">Horarios!C25</f>
        <v>46198</v>
      </c>
      <c r="Z25" s="30" t="str">
        <f>$Z$8</f>
        <v>R3</v>
      </c>
      <c r="AA25" s="31" t="str">
        <f ca="1">A22</f>
        <v>Morocco</v>
      </c>
      <c r="AB25" s="52" t="e" cm="1" vm="10">
        <f t="array" aca="1" ref="AB25" ca="1">Ver_flag_local</f>
        <v>#VALUE!</v>
      </c>
      <c r="AC25" s="53">
        <v>4</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12</v>
      </c>
      <c r="AT25" s="48">
        <f t="shared" ca="1" si="87"/>
        <v>-12</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7</v>
      </c>
      <c r="BK25" s="16">
        <f t="shared" ca="1" si="21"/>
        <v>4</v>
      </c>
      <c r="BL25" s="16">
        <f t="shared" ca="1" si="42"/>
        <v>3</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0</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3</v>
      </c>
      <c r="BK27" s="16">
        <f t="shared" ca="1" si="21"/>
        <v>3</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0</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81" t="s">
        <v>74</v>
      </c>
      <c r="X28" s="24">
        <f ca="1">Horarios!C28</f>
        <v>46186.125</v>
      </c>
      <c r="Y28" s="25">
        <f ca="1">Horarios!C28</f>
        <v>46186.125</v>
      </c>
      <c r="Z28" s="26" t="str">
        <f>$Z$4</f>
        <v>R1</v>
      </c>
      <c r="AA28" s="27" t="str">
        <f ca="1">A29</f>
        <v>United States</v>
      </c>
      <c r="AB28" s="49" t="e" cm="1" vm="13">
        <f t="array" aca="1" ref="AB28" ca="1">Ver_flag_local</f>
        <v>#VALUE!</v>
      </c>
      <c r="AC28" s="50">
        <v>1</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3</v>
      </c>
      <c r="BK28" s="16">
        <f t="shared" ca="1" si="21"/>
        <v>2</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1</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81"/>
      <c r="X29" s="24">
        <f ca="1">Horarios!C29</f>
        <v>46187.25</v>
      </c>
      <c r="Y29" s="25">
        <f ca="1">Horarios!C29</f>
        <v>46187.25</v>
      </c>
      <c r="Z29" s="26" t="str">
        <f>$Z$4</f>
        <v>R1</v>
      </c>
      <c r="AA29" s="27" t="str">
        <f ca="1">A31</f>
        <v>Australia</v>
      </c>
      <c r="AB29" s="49" t="e" cm="1" vm="15">
        <f t="array" aca="1" ref="AB29" ca="1">Ver_flag_local</f>
        <v>#VALUE!</v>
      </c>
      <c r="AC29" s="50">
        <v>0</v>
      </c>
      <c r="AD29" s="51">
        <v>3</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7</v>
      </c>
      <c r="BL29" s="16">
        <f t="shared" ca="1" si="42"/>
        <v>-7</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81"/>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8</v>
      </c>
      <c r="AS30" s="36">
        <f t="shared" ca="1" si="107"/>
        <v>0</v>
      </c>
      <c r="AT30" s="41">
        <f t="shared" ca="1" si="107"/>
        <v>8</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10</v>
      </c>
      <c r="BK30" s="16">
        <f t="shared" ca="1" si="21"/>
        <v>2</v>
      </c>
      <c r="BL30" s="16">
        <f t="shared" ca="1" si="42"/>
        <v>8</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81"/>
      <c r="X31" s="24">
        <f ca="1">Horarios!C31</f>
        <v>46193.208333333336</v>
      </c>
      <c r="Y31" s="25">
        <f ca="1">Horarios!C31</f>
        <v>46193.208333333336</v>
      </c>
      <c r="Z31" s="26" t="str">
        <f>$Z$6</f>
        <v>R2</v>
      </c>
      <c r="AA31" s="27" t="str">
        <f ca="1">A32</f>
        <v>Turkey</v>
      </c>
      <c r="AB31" s="49" t="e" cm="1" vm="16">
        <f t="array" aca="1" ref="AB31" ca="1">Ver_flag_local</f>
        <v>#VALUE!</v>
      </c>
      <c r="AC31" s="50">
        <v>3</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6</v>
      </c>
      <c r="AN31" s="39">
        <f t="shared" ca="1" si="107"/>
        <v>3</v>
      </c>
      <c r="AO31" s="39">
        <f t="shared" ca="1" si="107"/>
        <v>2</v>
      </c>
      <c r="AP31" s="39">
        <f t="shared" ca="1" si="107"/>
        <v>0</v>
      </c>
      <c r="AQ31" s="39">
        <f t="shared" ca="1" si="107"/>
        <v>1</v>
      </c>
      <c r="AR31" s="39">
        <f t="shared" ca="1" si="107"/>
        <v>3</v>
      </c>
      <c r="AS31" s="39">
        <f t="shared" ca="1" si="107"/>
        <v>3</v>
      </c>
      <c r="AT31" s="43">
        <f t="shared" ca="1" si="107"/>
        <v>0</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8</v>
      </c>
      <c r="BK31" s="16">
        <f t="shared" ca="1" si="21"/>
        <v>3</v>
      </c>
      <c r="BL31" s="16">
        <f t="shared" ca="1" si="42"/>
        <v>5</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81"/>
      <c r="X32" s="24">
        <f ca="1">Horarios!C32</f>
        <v>46199.166666666664</v>
      </c>
      <c r="Y32" s="25">
        <f ca="1">Horarios!C32</f>
        <v>46199.166666666664</v>
      </c>
      <c r="Z32" s="26" t="str">
        <f>$Z$8</f>
        <v>R3</v>
      </c>
      <c r="AA32" s="27" t="str">
        <f ca="1">A32</f>
        <v>Turkey</v>
      </c>
      <c r="AB32" s="49" t="e" cm="1" vm="16">
        <f t="array" aca="1" ref="AB32" ca="1">Ver_flag_local</f>
        <v>#VALUE!</v>
      </c>
      <c r="AC32" s="50">
        <v>2</v>
      </c>
      <c r="AD32" s="51">
        <v>0</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3</v>
      </c>
      <c r="AN32" s="39">
        <f t="shared" ca="1" si="107"/>
        <v>3</v>
      </c>
      <c r="AO32" s="39">
        <f t="shared" ca="1" si="107"/>
        <v>1</v>
      </c>
      <c r="AP32" s="39">
        <f t="shared" ca="1" si="107"/>
        <v>0</v>
      </c>
      <c r="AQ32" s="39">
        <f t="shared" ca="1" si="107"/>
        <v>2</v>
      </c>
      <c r="AR32" s="39">
        <f t="shared" ca="1" si="107"/>
        <v>3</v>
      </c>
      <c r="AS32" s="39">
        <f t="shared" ca="1" si="107"/>
        <v>6</v>
      </c>
      <c r="AT32" s="43">
        <f t="shared" ca="1" si="107"/>
        <v>-3</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0</v>
      </c>
      <c r="BK32" s="16">
        <f t="shared" ca="1" si="21"/>
        <v>9</v>
      </c>
      <c r="BL32" s="16">
        <f t="shared" ca="1" si="42"/>
        <v>-9</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82"/>
      <c r="X33" s="28">
        <f ca="1">Horarios!C33</f>
        <v>46199.166666666664</v>
      </c>
      <c r="Y33" s="29">
        <f ca="1">Horarios!C33</f>
        <v>46199.166666666664</v>
      </c>
      <c r="Z33" s="30" t="str">
        <f>$Z$8</f>
        <v>R3</v>
      </c>
      <c r="AA33" s="31" t="str">
        <f ca="1">A30</f>
        <v>Paraguay</v>
      </c>
      <c r="AB33" s="52" t="e" cm="1" vm="14">
        <f t="array" aca="1" ref="AB33" ca="1">Ver_flag_local</f>
        <v>#VALUE!</v>
      </c>
      <c r="AC33" s="53">
        <v>1</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1</v>
      </c>
      <c r="AS33" s="47">
        <f t="shared" ca="1" si="107"/>
        <v>6</v>
      </c>
      <c r="AT33" s="48">
        <f t="shared" ca="1" si="107"/>
        <v>-5</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3</v>
      </c>
      <c r="BF33" s="16">
        <f t="shared" ca="1" si="41"/>
        <v>3</v>
      </c>
      <c r="BG33" s="16">
        <f t="shared" ca="1" si="17"/>
        <v>1</v>
      </c>
      <c r="BH33" s="16">
        <f t="shared" ca="1" si="18"/>
        <v>0</v>
      </c>
      <c r="BI33" s="16">
        <f t="shared" ca="1" si="19"/>
        <v>2</v>
      </c>
      <c r="BJ33" s="16">
        <f t="shared" ca="1" si="20"/>
        <v>1</v>
      </c>
      <c r="BK33" s="16">
        <f t="shared" ca="1" si="21"/>
        <v>5</v>
      </c>
      <c r="BL33" s="16">
        <f t="shared" ca="1" si="42"/>
        <v>-4</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3</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15</v>
      </c>
      <c r="BK34" s="16">
        <f t="shared" ca="1" si="21"/>
        <v>1</v>
      </c>
      <c r="BL34" s="16">
        <f t="shared" ca="1" si="42"/>
        <v>14</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15</v>
      </c>
      <c r="BL35" s="16">
        <f t="shared" ca="1" si="42"/>
        <v>-15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3</v>
      </c>
      <c r="X36" s="24">
        <f ca="1">Horarios!C36</f>
        <v>46187.791666666664</v>
      </c>
      <c r="Y36" s="25">
        <f ca="1">Horarios!C36</f>
        <v>46187.791666666664</v>
      </c>
      <c r="Z36" s="26" t="str">
        <f>$Z$4</f>
        <v>R1</v>
      </c>
      <c r="AA36" s="27" t="str">
        <f ca="1">A37</f>
        <v>Germany</v>
      </c>
      <c r="AB36" s="49" t="e" cm="1" vm="17">
        <f t="array" aca="1" ref="AB36" ca="1">Ver_flag_local</f>
        <v>#VALUE!</v>
      </c>
      <c r="AC36" s="50">
        <v>7</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3</v>
      </c>
      <c r="BK36" s="16">
        <f t="shared" ca="1" si="21"/>
        <v>10</v>
      </c>
      <c r="BL36" s="16">
        <f t="shared" ca="1" si="42"/>
        <v>-7</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83"/>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10</v>
      </c>
      <c r="BK37" s="16">
        <f t="shared" ca="1" si="21"/>
        <v>2</v>
      </c>
      <c r="BL37" s="16">
        <f t="shared" ca="1" si="42"/>
        <v>8</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83"/>
      <c r="X38" s="24">
        <f ca="1">Horarios!C38</f>
        <v>46193.916666666664</v>
      </c>
      <c r="Y38" s="25">
        <f ca="1">Horarios!C38</f>
        <v>46193.916666666664</v>
      </c>
      <c r="Z38" s="26" t="str">
        <f>$Z$6</f>
        <v>R2</v>
      </c>
      <c r="AA38" s="27" t="str">
        <f ca="1">A37</f>
        <v>Germany</v>
      </c>
      <c r="AB38" s="49" t="e" cm="1" vm="17">
        <f t="array" aca="1" ref="AB38" ca="1">Ver_flag_local</f>
        <v>#VALUE!</v>
      </c>
      <c r="AC38" s="50">
        <v>3</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13</v>
      </c>
      <c r="AS38" s="36">
        <f t="shared" ca="1" si="127"/>
        <v>1</v>
      </c>
      <c r="AT38" s="41">
        <f t="shared" ca="1" si="127"/>
        <v>12</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0</v>
      </c>
      <c r="BL38" s="16">
        <f t="shared" ca="1" si="42"/>
        <v>9</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83"/>
      <c r="X39" s="24">
        <f ca="1">Horarios!C39</f>
        <v>46194.083333333336</v>
      </c>
      <c r="Y39" s="25">
        <f ca="1">Horarios!C39</f>
        <v>46194.083333333336</v>
      </c>
      <c r="Z39" s="26" t="str">
        <f>$Z$6</f>
        <v>R2</v>
      </c>
      <c r="AA39" s="27" t="str">
        <f ca="1">A40</f>
        <v>Ecuador</v>
      </c>
      <c r="AB39" s="49" t="e" cm="1" vm="20">
        <f t="array" aca="1" ref="AB39" ca="1">Ver_flag_local</f>
        <v>#VALUE!</v>
      </c>
      <c r="AC39" s="50">
        <v>4</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7</v>
      </c>
      <c r="AS39" s="39">
        <f t="shared" ca="1" si="127"/>
        <v>4</v>
      </c>
      <c r="AT39" s="43">
        <f t="shared" ca="1" si="127"/>
        <v>3</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3</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4</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P.2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2</v>
      </c>
      <c r="DK39" s="16">
        <f t="shared" ca="1" si="39"/>
        <v>12</v>
      </c>
      <c r="DL39" s="16">
        <f t="shared" ca="1" si="40"/>
        <v>2</v>
      </c>
      <c r="DM39" s="16" t="str">
        <f t="shared" ca="1" si="46"/>
        <v>2.2</v>
      </c>
      <c r="DN39" s="16" t="e" cm="1" vm="21">
        <f t="array" aca="1" ref="DN39" ca="1">OFFSET(Horarios!$P$3,DJ39-1,0,DL39,1)</f>
        <v>#VALUE!</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83"/>
      <c r="X40" s="24">
        <f ca="1">Horarios!C40</f>
        <v>46198.916666666664</v>
      </c>
      <c r="Y40" s="25">
        <f ca="1">Horarios!C40</f>
        <v>46198.916666666664</v>
      </c>
      <c r="Z40" s="26" t="str">
        <f>$Z$8</f>
        <v>R3</v>
      </c>
      <c r="AA40" s="27" t="str">
        <f ca="1">A38</f>
        <v>Curaçao</v>
      </c>
      <c r="AB40" s="49" t="e" cm="1" vm="18">
        <f t="array" aca="1" ref="AB40" ca="1">Ver_flag_local</f>
        <v>#VALUE!</v>
      </c>
      <c r="AC40" s="50">
        <v>0</v>
      </c>
      <c r="AD40" s="51">
        <v>3</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4</v>
      </c>
      <c r="AS40" s="39">
        <f t="shared" ca="1" si="127"/>
        <v>5</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11</v>
      </c>
      <c r="BL40" s="16">
        <f t="shared" ca="1" si="42"/>
        <v>-11</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2</v>
      </c>
      <c r="DK40" s="16">
        <f t="shared" ca="1" si="39"/>
        <v>12</v>
      </c>
      <c r="DL40" s="16">
        <f t="shared" ca="1" si="40"/>
        <v>2</v>
      </c>
      <c r="DM40" s="16" t="str">
        <f t="shared" ca="1" si="46"/>
        <v>2.2</v>
      </c>
      <c r="DN40" s="16" t="e" cm="1" vm="21">
        <f t="array" aca="1" ref="DN40" ca="1">OFFSET(Horarios!$P$3,DJ40-1,0,DL40,1)</f>
        <v>#VALUE!</v>
      </c>
      <c r="DO40" s="16"/>
      <c r="DP40" s="16" t="s">
        <v>450</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84"/>
      <c r="X41" s="28">
        <f ca="1">Horarios!C41</f>
        <v>46198.916666666664</v>
      </c>
      <c r="Y41" s="29">
        <f ca="1">Horarios!C41</f>
        <v>46198.916666666664</v>
      </c>
      <c r="Z41" s="30" t="str">
        <f>$Z$8</f>
        <v>R3</v>
      </c>
      <c r="AA41" s="31" t="str">
        <f ca="1">A40</f>
        <v>Ecuador</v>
      </c>
      <c r="AB41" s="52" t="e" cm="1" vm="20">
        <f t="array" aca="1" ref="AB41" ca="1">Ver_flag_local</f>
        <v>#VALUE!</v>
      </c>
      <c r="AC41" s="53">
        <v>1</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14</v>
      </c>
      <c r="AT41" s="48">
        <f t="shared" ca="1" si="127"/>
        <v>-14</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P.2 (2)</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3</v>
      </c>
      <c r="DE41" s="16"/>
      <c r="DF41" s="16">
        <f t="shared" ca="1" si="52"/>
        <v>3</v>
      </c>
      <c r="DG41" s="16">
        <f ca="1">IF(DB41="-","-",COUNTIFS(DF$6:DF$53,"&lt;"&amp;DF41,$BC$6:$BC$53,INDEX(T_Equipos[Grupo],MATCH(BD41,T_Equipos[NombreEquipo],0))))</f>
        <v>2</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2</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4</v>
      </c>
      <c r="BK43" s="16">
        <f t="shared" ca="1" si="21"/>
        <v>2</v>
      </c>
      <c r="BL43" s="16">
        <f t="shared" ca="1" si="42"/>
        <v>2</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0</v>
      </c>
      <c r="CB43" s="16">
        <f t="shared" ca="1" si="28"/>
        <v>0</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0</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0</v>
      </c>
      <c r="CP43" s="16">
        <f t="shared" ca="1" si="34"/>
        <v>0</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0</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P.2 (2)</v>
      </c>
      <c r="CZ43" s="16">
        <f t="shared" ca="1" si="37"/>
        <v>4</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P.2 (2)</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2</v>
      </c>
      <c r="DK43" s="16">
        <f t="shared" ca="1" si="39"/>
        <v>12</v>
      </c>
      <c r="DL43" s="16">
        <f t="shared" ca="1" si="40"/>
        <v>2</v>
      </c>
      <c r="DM43" s="16" t="str">
        <f t="shared" ca="1" si="46"/>
        <v>2.2</v>
      </c>
      <c r="DN43" s="16" t="e" cm="1" vm="21">
        <f t="array" aca="1" ref="DN43" ca="1">OFFSET(Horarios!$P$3,DJ43-1,0,DL43,1)</f>
        <v>#VALUE!</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46"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0</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2</v>
      </c>
      <c r="BL44" s="16">
        <f t="shared" ca="1" si="42"/>
        <v>2</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0</v>
      </c>
      <c r="CB44" s="16">
        <f t="shared" ca="1" si="28"/>
        <v>0</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0</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0</v>
      </c>
      <c r="CP44" s="16">
        <f t="shared" ca="1" si="34"/>
        <v>0</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0</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2</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P.2 (2)</v>
      </c>
      <c r="CZ44" s="16">
        <f t="shared" ca="1" si="37"/>
        <v>4</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P.2 (2)</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2</v>
      </c>
      <c r="DK44" s="16">
        <f t="shared" ca="1" si="39"/>
        <v>12</v>
      </c>
      <c r="DL44" s="16">
        <f t="shared" ca="1" si="40"/>
        <v>2</v>
      </c>
      <c r="DM44" s="16" t="str">
        <f t="shared" ca="1" si="46"/>
        <v>2.2</v>
      </c>
      <c r="DN44" s="16" t="e" cm="1" vm="21">
        <f t="array" aca="1" ref="DN44" ca="1">OFFSET(Horarios!$P$3,DJ44-1,0,DL44,1)</f>
        <v>#VALUE!</v>
      </c>
      <c r="DO44" s="16"/>
      <c r="DP44" s="16" t="s">
        <v>451</v>
      </c>
      <c r="DQ44" s="16" t="str">
        <f t="shared" ca="1" si="47"/>
        <v>Austria</v>
      </c>
    </row>
    <row r="45" spans="1:121" ht="15.95"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46"/>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10</v>
      </c>
      <c r="BL45" s="16">
        <f t="shared" ca="1" si="42"/>
        <v>-10</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46"/>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0</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1</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46"/>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4</v>
      </c>
      <c r="AN47" s="39">
        <f t="shared" ca="1" si="147"/>
        <v>3</v>
      </c>
      <c r="AO47" s="39">
        <f t="shared" ca="1" si="147"/>
        <v>1</v>
      </c>
      <c r="AP47" s="39">
        <f t="shared" ca="1" si="147"/>
        <v>1</v>
      </c>
      <c r="AQ47" s="39">
        <f t="shared" ca="1" si="147"/>
        <v>1</v>
      </c>
      <c r="AR47" s="39">
        <f t="shared" ca="1" si="147"/>
        <v>3</v>
      </c>
      <c r="AS47" s="39">
        <f t="shared" ca="1" si="147"/>
        <v>2</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3</v>
      </c>
      <c r="BK47" s="16">
        <f t="shared" ca="1" si="21"/>
        <v>4</v>
      </c>
      <c r="BL47" s="16">
        <f t="shared" ca="1" si="42"/>
        <v>-1</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46"/>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3</v>
      </c>
      <c r="AS48" s="39">
        <f t="shared" ca="1" si="147"/>
        <v>3</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9</v>
      </c>
      <c r="BL48" s="16">
        <f t="shared" ca="1" si="42"/>
        <v>-9</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47"/>
      <c r="X49" s="28">
        <f ca="1">Horarios!C49</f>
        <v>46199.041666666664</v>
      </c>
      <c r="Y49" s="29">
        <f ca="1">Horarios!C49</f>
        <v>46199.041666666664</v>
      </c>
      <c r="Z49" s="30" t="str">
        <f>$Z$8</f>
        <v>R3</v>
      </c>
      <c r="AA49" s="31" t="str">
        <f ca="1">A48</f>
        <v>Tunisia</v>
      </c>
      <c r="AB49" s="52" t="e" cm="1" vm="25">
        <f t="array" aca="1" ref="AB49" ca="1">Ver_flag_local</f>
        <v>#VALUE!</v>
      </c>
      <c r="AC49" s="53">
        <v>0</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7</v>
      </c>
      <c r="AT49" s="48">
        <f t="shared" ca="1" si="147"/>
        <v>-7</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8</v>
      </c>
      <c r="BK50" s="16">
        <f t="shared" ca="1" si="21"/>
        <v>2</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6</v>
      </c>
      <c r="BK51" s="16">
        <f t="shared" ca="1" si="21"/>
        <v>3</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66" t="s">
        <v>6</v>
      </c>
      <c r="X52" s="24">
        <f ca="1">Horarios!C52</f>
        <v>46188.875</v>
      </c>
      <c r="Y52" s="25">
        <f ca="1">Horarios!C52</f>
        <v>46188.875</v>
      </c>
      <c r="Z52" s="26" t="str">
        <f>$Z$4</f>
        <v>R1</v>
      </c>
      <c r="AA52" s="27" t="str">
        <f ca="1">A53</f>
        <v>Belgium</v>
      </c>
      <c r="AB52" s="49" t="e" cm="1" vm="26">
        <f t="array" aca="1" ref="AB52" ca="1">Ver_flag_local</f>
        <v>#VALUE!</v>
      </c>
      <c r="AC52" s="50">
        <v>3</v>
      </c>
      <c r="AD52" s="51">
        <v>2</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4</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66"/>
      <c r="X53" s="24">
        <f ca="1">Horarios!C53</f>
        <v>46189.125</v>
      </c>
      <c r="Y53" s="25">
        <f ca="1">Horarios!C53</f>
        <v>46189.125</v>
      </c>
      <c r="Z53" s="26" t="str">
        <f>$Z$4</f>
        <v>R1</v>
      </c>
      <c r="AA53" s="27" t="str">
        <f ca="1">A55</f>
        <v>Iran</v>
      </c>
      <c r="AB53" s="49" t="e" cm="1" vm="28">
        <f t="array" aca="1" ref="AB53" ca="1">Ver_flag_local</f>
        <v>#VALUE!</v>
      </c>
      <c r="AC53" s="50">
        <v>0</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66"/>
      <c r="X54" s="24">
        <f ca="1">Horarios!C54</f>
        <v>46194.875</v>
      </c>
      <c r="Y54" s="25">
        <f ca="1">Horarios!C54</f>
        <v>46194.875</v>
      </c>
      <c r="Z54" s="26" t="str">
        <f>$Z$6</f>
        <v>R2</v>
      </c>
      <c r="AA54" s="27" t="str">
        <f ca="1">A53</f>
        <v>Belgium</v>
      </c>
      <c r="AB54" s="49" t="e" cm="1" vm="26">
        <f t="array" aca="1" ref="AB54" ca="1">Ver_flag_local</f>
        <v>#VALUE!</v>
      </c>
      <c r="AC54" s="50">
        <v>4</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10</v>
      </c>
      <c r="AS54" s="36">
        <f t="shared" ca="1" si="165"/>
        <v>2</v>
      </c>
      <c r="AT54" s="41">
        <f t="shared" ca="1" si="165"/>
        <v>8</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66"/>
      <c r="X55" s="24">
        <f ca="1">Horarios!C55</f>
        <v>46195.125</v>
      </c>
      <c r="Y55" s="25">
        <f ca="1">Horarios!C55</f>
        <v>46195.125</v>
      </c>
      <c r="Z55" s="26" t="str">
        <f>$Z$6</f>
        <v>R2</v>
      </c>
      <c r="AA55" s="27" t="str">
        <f ca="1">A56</f>
        <v>New Zealand</v>
      </c>
      <c r="AB55" s="49" t="e" cm="1" vm="29">
        <f t="array" aca="1" ref="AB55" ca="1">Ver_flag_local</f>
        <v>#VALUE!</v>
      </c>
      <c r="AC55" s="50">
        <v>0</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8</v>
      </c>
      <c r="AS55" s="39">
        <f t="shared" ca="1" si="165"/>
        <v>3</v>
      </c>
      <c r="AT55" s="43">
        <f t="shared" ca="1" si="165"/>
        <v>5</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66"/>
      <c r="X56" s="24">
        <f ca="1">Horarios!C56</f>
        <v>46200.208333333336</v>
      </c>
      <c r="Y56" s="25">
        <f ca="1">Horarios!C56</f>
        <v>46200.208333333336</v>
      </c>
      <c r="Z56" s="26" t="str">
        <f>$Z$8</f>
        <v>R3</v>
      </c>
      <c r="AA56" s="27" t="str">
        <f ca="1">A54</f>
        <v>Egypt</v>
      </c>
      <c r="AB56" s="49" t="e" cm="1" vm="27">
        <f t="array" aca="1" ref="AB56" ca="1">Ver_flag_local</f>
        <v>#VALUE!</v>
      </c>
      <c r="AC56" s="50">
        <v>4</v>
      </c>
      <c r="AD56" s="51">
        <v>0</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3</v>
      </c>
      <c r="AN56" s="39">
        <f t="shared" ca="1" si="165"/>
        <v>3</v>
      </c>
      <c r="AO56" s="39">
        <f t="shared" ca="1" si="165"/>
        <v>1</v>
      </c>
      <c r="AP56" s="39">
        <f t="shared" ca="1" si="165"/>
        <v>0</v>
      </c>
      <c r="AQ56" s="39">
        <f t="shared" ca="1" si="165"/>
        <v>2</v>
      </c>
      <c r="AR56" s="39">
        <f t="shared" ca="1" si="165"/>
        <v>1</v>
      </c>
      <c r="AS56" s="39">
        <f t="shared" ca="1" si="165"/>
        <v>5</v>
      </c>
      <c r="AT56" s="43">
        <f t="shared" ca="1" si="165"/>
        <v>-4</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67"/>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0</v>
      </c>
      <c r="AS57" s="47">
        <f t="shared" ca="1" si="165"/>
        <v>9</v>
      </c>
      <c r="AT57" s="48">
        <f t="shared" ca="1" si="165"/>
        <v>-9</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12</v>
      </c>
      <c r="BN58" s="16">
        <f ca="1">CF58</f>
        <v>12</v>
      </c>
      <c r="BO58" s="16" t="str">
        <f t="shared" ref="BO58:BO69" si="174">"4"&amp;BC58</f>
        <v>4A</v>
      </c>
      <c r="BP58" s="16"/>
      <c r="BQ58" s="16"/>
      <c r="BR58" s="16">
        <f t="shared" ref="BR58:BR69" ca="1" si="175">+BE58</f>
        <v>2</v>
      </c>
      <c r="BS58" s="16">
        <f ca="1">COUNTIFS(BR$58:BR$69,"&gt;"&amp;BR58)+1</f>
        <v>12</v>
      </c>
      <c r="BT58" s="16" t="str">
        <f ca="1">IF(COUNTIF(BS$58:BS$69,BS58)=1,"-","Pos. "&amp;BS58&amp;" ("&amp;COUNTIF(BS$58:BS$69,BS58)&amp;")")</f>
        <v>-</v>
      </c>
      <c r="BU58" s="16" t="str">
        <f t="shared" ref="BU58:BU69" ca="1" si="176">IF(BT58="-","-",BL58)</f>
        <v>-</v>
      </c>
      <c r="BV58" s="16">
        <f t="shared" ref="BV58:BV69" ca="1" si="177">BS58+COUNTIFS(BT$58:BT$69,BT58,BU$58:BU$69,"&gt;"&amp;BU58)</f>
        <v>12</v>
      </c>
      <c r="BW58" s="16" t="str">
        <f t="shared" ref="BW58:BW69" ca="1" si="178">IF(COUNTIF(BV$58:BV$69,BV58)=1,"-","Pos. "&amp;BV58&amp;" ("&amp;COUNTIF(BV$58:BV$69,BV58)&amp;")")</f>
        <v>-</v>
      </c>
      <c r="BX58" s="16" t="str">
        <f t="shared" ref="BX58:BX69" ca="1" si="179">IF(BW58="-","-",BJ58)</f>
        <v>-</v>
      </c>
      <c r="BY58" s="16">
        <f t="shared" ref="BY58:BY69" ca="1" si="180">BV58+COUNTIFS(BW$58:BW$69,BW58,BX$58:BX$69,"&gt;"&amp;BX58)</f>
        <v>12</v>
      </c>
      <c r="BZ58" s="16" t="str">
        <f t="shared" ref="BZ58:BZ69" ca="1" si="181">IF(COUNTIF(BY$58:BY$69,BY58)=1,"-","Pos. "&amp;BY58&amp;" ("&amp;COUNTIF(BY$58:BY$69,BY58)&amp;")")</f>
        <v>-</v>
      </c>
      <c r="CA58" s="16" t="str">
        <f t="shared" ref="CA58:CA69" ca="1" si="182">IF(BZ58="-","-",COUNTIF($BD$58:$BD$69,"&gt;"&amp;BD58))</f>
        <v>-</v>
      </c>
      <c r="CB58" s="16">
        <f ca="1">BY58+COUNTIFS(BZ$58:BZ$69,BZ58,CA$58:CA$69,"&gt;"&amp;CA58)</f>
        <v>12</v>
      </c>
      <c r="CC58" s="16"/>
      <c r="CD58" s="16">
        <f t="shared" ref="CD58:CD69" ca="1" si="183">IF(OR(INDEX($AW$102:$AW$113,MATCH($BD58,$AV$102:$AV$113,0))="",BZ58="-"),CB58,INDEX($AW$102:$AW$113,MATCH($BD58,$AV$102:$AV$113,0))+CB58/1000)</f>
        <v>12</v>
      </c>
      <c r="CE58" s="16" t="str">
        <f ca="1">IF(BZ58="-","-",COUNTIF(CD$58:CD$69,"&lt;"&amp;CD58))</f>
        <v>-</v>
      </c>
      <c r="CF58" s="16">
        <f ca="1">BY58+COUNTIFS(BZ$58:BZ$69,BZ58,CE$58:CE$69,"&lt;"&amp;CE58)</f>
        <v>12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Austria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Canada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1</v>
      </c>
      <c r="BK59" s="16">
        <f t="shared" ca="1" si="173"/>
        <v>5</v>
      </c>
      <c r="BL59" s="16">
        <f t="shared" ref="BL59:BL69" ca="1" si="190">+BJ59-BK59</f>
        <v>-4</v>
      </c>
      <c r="BM59" s="16">
        <f t="shared" ref="BM59:BM69" ca="1" si="191">CB59</f>
        <v>9</v>
      </c>
      <c r="BN59" s="16">
        <f t="shared" ref="BN59:BN69" ca="1" si="192">CF59</f>
        <v>9</v>
      </c>
      <c r="BO59" s="16" t="str">
        <f t="shared" si="174"/>
        <v>4B</v>
      </c>
      <c r="BP59" s="16"/>
      <c r="BQ59" s="16"/>
      <c r="BR59" s="16">
        <f t="shared" ca="1" si="175"/>
        <v>3</v>
      </c>
      <c r="BS59" s="16">
        <f t="shared" ref="BS59:BS69" ca="1" si="193">COUNTIFS(BR$58:BR$69,"&gt;"&amp;BR59)+1</f>
        <v>4</v>
      </c>
      <c r="BT59" s="16" t="str">
        <f t="shared" ref="BT59:BT69" ca="1" si="194">IF(COUNTIF(BS$58:BS$69,BS59)=1,"-","Pos. "&amp;BS59&amp;" ("&amp;COUNTIF(BS$58:BS$69,BS59)&amp;")")</f>
        <v>Pos. 4 (8)</v>
      </c>
      <c r="BU59" s="16">
        <f t="shared" ca="1" si="176"/>
        <v>-4</v>
      </c>
      <c r="BV59" s="16">
        <f t="shared" ca="1" si="177"/>
        <v>9</v>
      </c>
      <c r="BW59" s="16" t="str">
        <f t="shared" ca="1" si="178"/>
        <v>Pos. 9 (2)</v>
      </c>
      <c r="BX59" s="16">
        <f t="shared" ca="1" si="179"/>
        <v>1</v>
      </c>
      <c r="BY59" s="16">
        <f t="shared" ca="1" si="180"/>
        <v>9</v>
      </c>
      <c r="BZ59" s="16" t="str">
        <f t="shared" ca="1" si="181"/>
        <v>Pos. 9 (2)</v>
      </c>
      <c r="CA59" s="16">
        <f t="shared" ca="1" si="182"/>
        <v>9</v>
      </c>
      <c r="CB59" s="16">
        <f t="shared" ref="CB59:CB68" ca="1" si="195">BY59+COUNTIFS(BZ$58:BZ$69,BZ59,CA$58:CA$69,"&gt;"&amp;CA59)</f>
        <v>9</v>
      </c>
      <c r="CC59" s="16"/>
      <c r="CD59" s="16">
        <f t="shared" ca="1" si="183"/>
        <v>9</v>
      </c>
      <c r="CE59" s="16">
        <f t="shared" ref="CE59:CE69" ca="1" si="196">IF(BZ59="-","-",COUNTIF(CD$58:CD$69,"&lt;"&amp;CD59))</f>
        <v>8</v>
      </c>
      <c r="CF59" s="16">
        <f t="shared" ref="CF59:CF69" ca="1" si="197">BY59+COUNTIFS(BZ$58:BZ$69,BZ59,CE$58:CE$69,"&lt;"&amp;CE59)</f>
        <v>9</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Norway</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8" t="s">
        <v>447</v>
      </c>
      <c r="X60" s="24">
        <f ca="1">Horarios!C60</f>
        <v>46188.75</v>
      </c>
      <c r="Y60" s="25">
        <f ca="1">Horarios!C60</f>
        <v>46188.75</v>
      </c>
      <c r="Z60" s="26" t="str">
        <f>$Z$4</f>
        <v>R1</v>
      </c>
      <c r="AA60" s="27" t="str">
        <f ca="1">A61</f>
        <v>Spain</v>
      </c>
      <c r="AB60" s="49" t="e" cm="1" vm="30">
        <f t="array" aca="1" ref="AB60" ca="1">Ver_flag_local</f>
        <v>#VALUE!</v>
      </c>
      <c r="AC60" s="50">
        <v>8</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5</v>
      </c>
      <c r="BL60" s="16">
        <f t="shared" ca="1" si="190"/>
        <v>-1</v>
      </c>
      <c r="BM60" s="16">
        <f t="shared" ca="1" si="191"/>
        <v>5</v>
      </c>
      <c r="BN60" s="16">
        <f t="shared" ca="1" si="192"/>
        <v>5</v>
      </c>
      <c r="BO60" s="16" t="str">
        <f t="shared" si="174"/>
        <v>4C</v>
      </c>
      <c r="BP60" s="16"/>
      <c r="BQ60" s="16"/>
      <c r="BR60" s="16">
        <f t="shared" ca="1" si="175"/>
        <v>3</v>
      </c>
      <c r="BS60" s="16">
        <f t="shared" ca="1" si="193"/>
        <v>4</v>
      </c>
      <c r="BT60" s="16" t="str">
        <f t="shared" ca="1" si="194"/>
        <v>Pos. 4 (8)</v>
      </c>
      <c r="BU60" s="16">
        <f t="shared" ca="1" si="176"/>
        <v>-1</v>
      </c>
      <c r="BV60" s="16">
        <f t="shared" ca="1" si="177"/>
        <v>4</v>
      </c>
      <c r="BW60" s="16" t="str">
        <f t="shared" ca="1" si="178"/>
        <v>Pos. 4 (3)</v>
      </c>
      <c r="BX60" s="16">
        <f t="shared" ca="1" si="179"/>
        <v>4</v>
      </c>
      <c r="BY60" s="16">
        <f t="shared" ca="1" si="180"/>
        <v>4</v>
      </c>
      <c r="BZ60" s="16" t="str">
        <f t="shared" ca="1" si="181"/>
        <v>Pos. 4 (2)</v>
      </c>
      <c r="CA60" s="16">
        <f t="shared" ca="1" si="182"/>
        <v>0</v>
      </c>
      <c r="CB60" s="16">
        <f t="shared" ca="1" si="195"/>
        <v>5</v>
      </c>
      <c r="CC60" s="16"/>
      <c r="CD60" s="16">
        <f t="shared" ca="1" si="183"/>
        <v>5</v>
      </c>
      <c r="CE60" s="16">
        <f t="shared" ca="1" si="196"/>
        <v>4</v>
      </c>
      <c r="CF60" s="16">
        <f t="shared" ca="1" si="197"/>
        <v>5</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Japan</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8"/>
      <c r="X61" s="24">
        <f ca="1">Horarios!C61</f>
        <v>46189</v>
      </c>
      <c r="Y61" s="25">
        <f ca="1">Horarios!C61</f>
        <v>46189</v>
      </c>
      <c r="Z61" s="26" t="str">
        <f>$Z$4</f>
        <v>R1</v>
      </c>
      <c r="AA61" s="27" t="str">
        <f ca="1">A63</f>
        <v>Saudi Arabia</v>
      </c>
      <c r="AB61" s="49" t="e" cm="1" vm="32">
        <f t="array" aca="1" ref="AB61" ca="1">Ver_flag_local</f>
        <v>#VALUE!</v>
      </c>
      <c r="AC61" s="50">
        <v>0</v>
      </c>
      <c r="AD61" s="51">
        <v>5</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3</v>
      </c>
      <c r="BF61" s="16">
        <f t="shared" ca="1" si="189"/>
        <v>3</v>
      </c>
      <c r="BG61" s="16">
        <f t="shared" ca="1" si="169"/>
        <v>1</v>
      </c>
      <c r="BH61" s="16">
        <f t="shared" ca="1" si="170"/>
        <v>0</v>
      </c>
      <c r="BI61" s="16">
        <f t="shared" ca="1" si="171"/>
        <v>2</v>
      </c>
      <c r="BJ61" s="16">
        <f t="shared" ca="1" si="172"/>
        <v>3</v>
      </c>
      <c r="BK61" s="16">
        <f t="shared" ca="1" si="173"/>
        <v>6</v>
      </c>
      <c r="BL61" s="16">
        <f t="shared" ca="1" si="190"/>
        <v>-3</v>
      </c>
      <c r="BM61" s="16">
        <f t="shared" ca="1" si="191"/>
        <v>8</v>
      </c>
      <c r="BN61" s="16">
        <f t="shared" ca="1" si="192"/>
        <v>8</v>
      </c>
      <c r="BO61" s="16" t="str">
        <f t="shared" si="174"/>
        <v>4D</v>
      </c>
      <c r="BP61" s="16"/>
      <c r="BQ61" s="16"/>
      <c r="BR61" s="16">
        <f t="shared" ca="1" si="175"/>
        <v>3</v>
      </c>
      <c r="BS61" s="16">
        <f t="shared" ca="1" si="193"/>
        <v>4</v>
      </c>
      <c r="BT61" s="16" t="str">
        <f t="shared" ca="1" si="194"/>
        <v>Pos. 4 (8)</v>
      </c>
      <c r="BU61" s="16">
        <f t="shared" ca="1" si="176"/>
        <v>-3</v>
      </c>
      <c r="BV61" s="16">
        <f t="shared" ca="1" si="177"/>
        <v>8</v>
      </c>
      <c r="BW61" s="16" t="str">
        <f t="shared" ca="1" si="178"/>
        <v>-</v>
      </c>
      <c r="BX61" s="16" t="str">
        <f t="shared" ca="1" si="179"/>
        <v>-</v>
      </c>
      <c r="BY61" s="16">
        <f t="shared" ca="1" si="180"/>
        <v>8</v>
      </c>
      <c r="BZ61" s="16" t="str">
        <f t="shared" ca="1" si="181"/>
        <v>-</v>
      </c>
      <c r="CA61" s="16" t="str">
        <f t="shared" ca="1" si="182"/>
        <v>-</v>
      </c>
      <c r="CB61" s="16">
        <f t="shared" ca="1" si="195"/>
        <v>8</v>
      </c>
      <c r="CC61" s="16"/>
      <c r="CD61" s="16">
        <f t="shared" ca="1" si="183"/>
        <v>8</v>
      </c>
      <c r="CE61" s="16" t="str">
        <f t="shared" ca="1" si="196"/>
        <v>-</v>
      </c>
      <c r="CF61" s="16">
        <f t="shared" ca="1" si="197"/>
        <v>8</v>
      </c>
      <c r="DJ61" s="16">
        <f t="shared" ca="1" si="184"/>
        <v>4</v>
      </c>
      <c r="DK61" s="16"/>
      <c r="DL61" s="16">
        <f t="shared" ca="1" si="185"/>
        <v>2</v>
      </c>
      <c r="DM61" s="16" t="str">
        <f t="shared" ca="1" si="186"/>
        <v>4.2</v>
      </c>
      <c r="DN61" s="16" t="e" cm="1" vm="21">
        <f t="array" aca="1" ref="DN61" ca="1">OFFSET(Horarios!$P$3,DJ61-1,0,DL61,1)</f>
        <v>#VALUE!</v>
      </c>
      <c r="DO61" s="16"/>
      <c r="DP61" s="16">
        <v>4</v>
      </c>
      <c r="DQ61" s="16" t="str">
        <f t="shared" ca="1" si="198"/>
        <v>Ivory Coast</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8"/>
      <c r="X62" s="24">
        <f ca="1">Horarios!C62</f>
        <v>46194.75</v>
      </c>
      <c r="Y62" s="25">
        <f ca="1">Horarios!C62</f>
        <v>46194.75</v>
      </c>
      <c r="Z62" s="26" t="str">
        <f>$Z$6</f>
        <v>R2</v>
      </c>
      <c r="AA62" s="27" t="str">
        <f ca="1">A61</f>
        <v>Spain</v>
      </c>
      <c r="AB62" s="49" t="e" cm="1" vm="30">
        <f t="array" aca="1" ref="AB62" ca="1">Ver_flag_local</f>
        <v>#VALUE!</v>
      </c>
      <c r="AC62" s="50">
        <v>5</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15</v>
      </c>
      <c r="AS62" s="36">
        <f t="shared" ca="1" si="215"/>
        <v>1</v>
      </c>
      <c r="AT62" s="41">
        <f t="shared" ca="1" si="215"/>
        <v>14</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4</v>
      </c>
      <c r="BK62" s="16">
        <f t="shared" ca="1" si="173"/>
        <v>5</v>
      </c>
      <c r="BL62" s="16">
        <f t="shared" ca="1" si="190"/>
        <v>-1</v>
      </c>
      <c r="BM62" s="16">
        <f t="shared" ca="1" si="191"/>
        <v>4</v>
      </c>
      <c r="BN62" s="16">
        <f t="shared" ca="1" si="192"/>
        <v>4</v>
      </c>
      <c r="BO62" s="16" t="str">
        <f t="shared" si="174"/>
        <v>4E</v>
      </c>
      <c r="BP62" s="16"/>
      <c r="BQ62" s="16"/>
      <c r="BR62" s="16">
        <f t="shared" ca="1" si="175"/>
        <v>3</v>
      </c>
      <c r="BS62" s="16">
        <f t="shared" ca="1" si="193"/>
        <v>4</v>
      </c>
      <c r="BT62" s="16" t="str">
        <f t="shared" ca="1" si="194"/>
        <v>Pos. 4 (8)</v>
      </c>
      <c r="BU62" s="16">
        <f t="shared" ca="1" si="176"/>
        <v>-1</v>
      </c>
      <c r="BV62" s="16">
        <f t="shared" ca="1" si="177"/>
        <v>4</v>
      </c>
      <c r="BW62" s="16" t="str">
        <f t="shared" ca="1" si="178"/>
        <v>Pos. 4 (3)</v>
      </c>
      <c r="BX62" s="16">
        <f t="shared" ca="1" si="179"/>
        <v>4</v>
      </c>
      <c r="BY62" s="16">
        <f t="shared" ca="1" si="180"/>
        <v>4</v>
      </c>
      <c r="BZ62" s="16" t="str">
        <f t="shared" ca="1" si="181"/>
        <v>Pos. 4 (2)</v>
      </c>
      <c r="CA62" s="16">
        <f t="shared" ca="1" si="182"/>
        <v>5</v>
      </c>
      <c r="CB62" s="16">
        <f t="shared" ca="1" si="195"/>
        <v>4</v>
      </c>
      <c r="CC62" s="16"/>
      <c r="CD62" s="16">
        <f t="shared" ca="1" si="183"/>
        <v>4</v>
      </c>
      <c r="CE62" s="16">
        <f t="shared" ca="1" si="196"/>
        <v>3</v>
      </c>
      <c r="CF62" s="16">
        <f t="shared" ca="1" si="197"/>
        <v>4</v>
      </c>
      <c r="DJ62" s="16">
        <f t="shared" ca="1" si="184"/>
        <v>4</v>
      </c>
      <c r="DK62" s="16"/>
      <c r="DL62" s="16">
        <f t="shared" ca="1" si="185"/>
        <v>2</v>
      </c>
      <c r="DM62" s="16" t="str">
        <f t="shared" ca="1" si="186"/>
        <v>4.2</v>
      </c>
      <c r="DN62" s="16" t="e" cm="1" vm="21">
        <f t="array" aca="1" ref="DN62" ca="1">OFFSET(Horarios!$P$3,DJ62-1,0,DL62,1)</f>
        <v>#VALUE!</v>
      </c>
      <c r="DO62" s="16"/>
      <c r="DP62" s="16">
        <v>5</v>
      </c>
      <c r="DQ62" s="16" t="str">
        <f t="shared" ca="1" si="198"/>
        <v>Scotland</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8"/>
      <c r="X63" s="24">
        <f ca="1">Horarios!C63</f>
        <v>46195</v>
      </c>
      <c r="Y63" s="25">
        <f ca="1">Horarios!C63</f>
        <v>46195</v>
      </c>
      <c r="Z63" s="26" t="str">
        <f>$Z$6</f>
        <v>R2</v>
      </c>
      <c r="AA63" s="27" t="str">
        <f ca="1">A64</f>
        <v>Uruguay</v>
      </c>
      <c r="AB63" s="49" t="e" cm="1" vm="33">
        <f t="array" aca="1" ref="AB63" ca="1">Ver_flag_local</f>
        <v>#VALUE!</v>
      </c>
      <c r="AC63" s="50">
        <v>4</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10</v>
      </c>
      <c r="AS63" s="39">
        <f t="shared" ca="1" si="215"/>
        <v>2</v>
      </c>
      <c r="AT63" s="43">
        <f t="shared" ca="1" si="215"/>
        <v>8</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3</v>
      </c>
      <c r="BK63" s="16">
        <f t="shared" ca="1" si="173"/>
        <v>3</v>
      </c>
      <c r="BL63" s="16">
        <f t="shared" ca="1" si="190"/>
        <v>0</v>
      </c>
      <c r="BM63" s="16">
        <f t="shared" ca="1" si="191"/>
        <v>3</v>
      </c>
      <c r="BN63" s="16">
        <f t="shared" ca="1" si="192"/>
        <v>3</v>
      </c>
      <c r="BO63" s="16" t="str">
        <f t="shared" si="174"/>
        <v>4F</v>
      </c>
      <c r="BP63" s="16"/>
      <c r="BQ63" s="16"/>
      <c r="BR63" s="16">
        <f t="shared" ca="1" si="175"/>
        <v>4</v>
      </c>
      <c r="BS63" s="16">
        <f t="shared" ca="1" si="193"/>
        <v>1</v>
      </c>
      <c r="BT63" s="16" t="str">
        <f t="shared" ca="1" si="194"/>
        <v>Pos. 1 (3)</v>
      </c>
      <c r="BU63" s="16">
        <f t="shared" ca="1" si="176"/>
        <v>0</v>
      </c>
      <c r="BV63" s="16">
        <f t="shared" ca="1" si="177"/>
        <v>3</v>
      </c>
      <c r="BW63" s="16" t="str">
        <f t="shared" ca="1" si="178"/>
        <v>-</v>
      </c>
      <c r="BX63" s="16" t="str">
        <f t="shared" ca="1" si="179"/>
        <v>-</v>
      </c>
      <c r="BY63" s="16">
        <f t="shared" ca="1" si="180"/>
        <v>3</v>
      </c>
      <c r="BZ63" s="16" t="str">
        <f t="shared" ca="1" si="181"/>
        <v>-</v>
      </c>
      <c r="CA63" s="16" t="str">
        <f t="shared" ca="1" si="182"/>
        <v>-</v>
      </c>
      <c r="CB63" s="16">
        <f t="shared" ca="1" si="195"/>
        <v>3</v>
      </c>
      <c r="CC63" s="16"/>
      <c r="CD63" s="16">
        <f t="shared" ca="1" si="183"/>
        <v>3</v>
      </c>
      <c r="CE63" s="16" t="str">
        <f t="shared" ca="1" si="196"/>
        <v>-</v>
      </c>
      <c r="CF63" s="16">
        <f t="shared" ca="1" si="197"/>
        <v>3</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DR Congo</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8"/>
      <c r="X64" s="24">
        <f ca="1">Horarios!C64</f>
        <v>46200.083333333336</v>
      </c>
      <c r="Y64" s="25">
        <f ca="1">Horarios!C64</f>
        <v>46200.083333333336</v>
      </c>
      <c r="Z64" s="26" t="str">
        <f>$Z$8</f>
        <v>R3</v>
      </c>
      <c r="AA64" s="27" t="str">
        <f ca="1">A62</f>
        <v>Cape Verde</v>
      </c>
      <c r="AB64" s="49" t="e" cm="1" vm="31">
        <f t="array" aca="1" ref="AB64" ca="1">Ver_flag_local</f>
        <v>#VALUE!</v>
      </c>
      <c r="AC64" s="50">
        <v>0</v>
      </c>
      <c r="AD64" s="51">
        <v>3</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3</v>
      </c>
      <c r="AS64" s="39">
        <f t="shared" ca="1" si="215"/>
        <v>10</v>
      </c>
      <c r="AT64" s="43">
        <f t="shared" ca="1" si="215"/>
        <v>-7</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3</v>
      </c>
      <c r="BF64" s="16">
        <f t="shared" ca="1" si="189"/>
        <v>3</v>
      </c>
      <c r="BG64" s="16">
        <f t="shared" ca="1" si="169"/>
        <v>1</v>
      </c>
      <c r="BH64" s="16">
        <f t="shared" ca="1" si="170"/>
        <v>0</v>
      </c>
      <c r="BI64" s="16">
        <f t="shared" ca="1" si="171"/>
        <v>2</v>
      </c>
      <c r="BJ64" s="16">
        <f t="shared" ca="1" si="172"/>
        <v>1</v>
      </c>
      <c r="BK64" s="16">
        <f t="shared" ca="1" si="173"/>
        <v>5</v>
      </c>
      <c r="BL64" s="16">
        <f t="shared" ca="1" si="190"/>
        <v>-4</v>
      </c>
      <c r="BM64" s="16">
        <f t="shared" ca="1" si="191"/>
        <v>10</v>
      </c>
      <c r="BN64" s="16">
        <f t="shared" ca="1" si="192"/>
        <v>10</v>
      </c>
      <c r="BO64" s="16" t="str">
        <f t="shared" si="174"/>
        <v>4G</v>
      </c>
      <c r="BP64" s="16"/>
      <c r="BQ64" s="16"/>
      <c r="BR64" s="16">
        <f t="shared" ca="1" si="175"/>
        <v>3</v>
      </c>
      <c r="BS64" s="16">
        <f t="shared" ca="1" si="193"/>
        <v>4</v>
      </c>
      <c r="BT64" s="16" t="str">
        <f t="shared" ca="1" si="194"/>
        <v>Pos. 4 (8)</v>
      </c>
      <c r="BU64" s="16">
        <f t="shared" ca="1" si="176"/>
        <v>-4</v>
      </c>
      <c r="BV64" s="16">
        <f t="shared" ca="1" si="177"/>
        <v>9</v>
      </c>
      <c r="BW64" s="16" t="str">
        <f t="shared" ca="1" si="178"/>
        <v>Pos. 9 (2)</v>
      </c>
      <c r="BX64" s="16">
        <f t="shared" ca="1" si="179"/>
        <v>1</v>
      </c>
      <c r="BY64" s="16">
        <f t="shared" ca="1" si="180"/>
        <v>9</v>
      </c>
      <c r="BZ64" s="16" t="str">
        <f t="shared" ca="1" si="181"/>
        <v>Pos. 9 (2)</v>
      </c>
      <c r="CA64" s="16">
        <f t="shared" ca="1" si="182"/>
        <v>3</v>
      </c>
      <c r="CB64" s="16">
        <f t="shared" ca="1" si="195"/>
        <v>10</v>
      </c>
      <c r="CC64" s="16"/>
      <c r="CD64" s="16">
        <f t="shared" ca="1" si="183"/>
        <v>10</v>
      </c>
      <c r="CE64" s="16">
        <f t="shared" ca="1" si="196"/>
        <v>9</v>
      </c>
      <c r="CF64" s="16">
        <f t="shared" ca="1" si="197"/>
        <v>10</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Ghana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9"/>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15</v>
      </c>
      <c r="AT65" s="48">
        <f t="shared" ca="1" si="215"/>
        <v>-15</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3</v>
      </c>
      <c r="BK65" s="16">
        <f t="shared" ca="1" si="173"/>
        <v>10</v>
      </c>
      <c r="BL65" s="16">
        <f t="shared" ca="1" si="190"/>
        <v>-7</v>
      </c>
      <c r="BM65" s="16">
        <f t="shared" ca="1" si="191"/>
        <v>11</v>
      </c>
      <c r="BN65" s="16">
        <f t="shared" ca="1" si="192"/>
        <v>11</v>
      </c>
      <c r="BO65" s="16" t="str">
        <f t="shared" si="174"/>
        <v>4H</v>
      </c>
      <c r="BP65" s="16"/>
      <c r="BQ65" s="16"/>
      <c r="BR65" s="16">
        <f t="shared" ca="1" si="175"/>
        <v>3</v>
      </c>
      <c r="BS65" s="16">
        <f t="shared" ca="1" si="193"/>
        <v>4</v>
      </c>
      <c r="BT65" s="16" t="str">
        <f t="shared" ca="1" si="194"/>
        <v>Pos. 4 (8)</v>
      </c>
      <c r="BU65" s="16">
        <f t="shared" ca="1" si="176"/>
        <v>-7</v>
      </c>
      <c r="BV65" s="16">
        <f t="shared" ca="1" si="177"/>
        <v>11</v>
      </c>
      <c r="BW65" s="16" t="str">
        <f t="shared" ca="1" si="178"/>
        <v>-</v>
      </c>
      <c r="BX65" s="16" t="str">
        <f t="shared" ca="1" si="179"/>
        <v>-</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Australia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3</v>
      </c>
      <c r="BL66" s="16">
        <f t="shared" ca="1" si="190"/>
        <v>1</v>
      </c>
      <c r="BM66" s="16">
        <f t="shared" ca="1" si="191"/>
        <v>2</v>
      </c>
      <c r="BN66" s="16">
        <f t="shared" ca="1" si="192"/>
        <v>2</v>
      </c>
      <c r="BO66" s="16" t="str">
        <f t="shared" si="174"/>
        <v>4I</v>
      </c>
      <c r="BP66" s="16"/>
      <c r="BQ66" s="16"/>
      <c r="BR66" s="16">
        <f t="shared" ca="1" si="175"/>
        <v>4</v>
      </c>
      <c r="BS66" s="16">
        <f t="shared" ca="1" si="193"/>
        <v>1</v>
      </c>
      <c r="BT66" s="16" t="str">
        <f t="shared" ca="1" si="194"/>
        <v>Pos. 1 (3)</v>
      </c>
      <c r="BU66" s="16">
        <f t="shared" ca="1" si="176"/>
        <v>1</v>
      </c>
      <c r="BV66" s="16">
        <f t="shared" ca="1" si="177"/>
        <v>2</v>
      </c>
      <c r="BW66" s="16" t="str">
        <f t="shared" ca="1" si="178"/>
        <v>-</v>
      </c>
      <c r="BX66" s="16" t="str">
        <f t="shared" ca="1" si="179"/>
        <v>-</v>
      </c>
      <c r="BY66" s="16">
        <f t="shared" ca="1" si="180"/>
        <v>2</v>
      </c>
      <c r="BZ66" s="16" t="str">
        <f t="shared" ca="1" si="181"/>
        <v>-</v>
      </c>
      <c r="CA66" s="16" t="str">
        <f t="shared" ca="1" si="182"/>
        <v>-</v>
      </c>
      <c r="CB66" s="16">
        <f t="shared" ca="1" si="195"/>
        <v>2</v>
      </c>
      <c r="CC66" s="16"/>
      <c r="CD66" s="16">
        <f t="shared" ca="1" si="183"/>
        <v>2</v>
      </c>
      <c r="CE66" s="16" t="str">
        <f t="shared" ca="1" si="196"/>
        <v>-</v>
      </c>
      <c r="CF66" s="16">
        <f t="shared" ca="1" si="197"/>
        <v>2</v>
      </c>
      <c r="DJ66" s="16">
        <f t="shared" ca="1" si="184"/>
        <v>9</v>
      </c>
      <c r="DK66" s="16"/>
      <c r="DL66" s="16">
        <f t="shared" ca="1" si="185"/>
        <v>2</v>
      </c>
      <c r="DM66" s="16" t="str">
        <f t="shared" ca="1" si="186"/>
        <v>9.2</v>
      </c>
      <c r="DN66" s="16" t="e" cm="1" vm="21">
        <f t="array" aca="1" ref="DN66" ca="1">OFFSET(Horarios!$P$3,DJ66-1,0,DL66,1)</f>
        <v>#VALUE!</v>
      </c>
      <c r="DO66" s="16"/>
      <c r="DP66" s="16">
        <v>9</v>
      </c>
      <c r="DQ66" s="16" t="str">
        <f t="shared" ca="1" si="198"/>
        <v>Canada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4</v>
      </c>
      <c r="BF67" s="16">
        <f t="shared" ca="1" si="189"/>
        <v>3</v>
      </c>
      <c r="BG67" s="16">
        <f t="shared" ca="1" si="169"/>
        <v>1</v>
      </c>
      <c r="BH67" s="16">
        <f t="shared" ca="1" si="170"/>
        <v>1</v>
      </c>
      <c r="BI67" s="16">
        <f t="shared" ca="1" si="171"/>
        <v>1</v>
      </c>
      <c r="BJ67" s="16">
        <f t="shared" ca="1" si="172"/>
        <v>4</v>
      </c>
      <c r="BK67" s="16">
        <f t="shared" ca="1" si="173"/>
        <v>2</v>
      </c>
      <c r="BL67" s="16">
        <f t="shared" ca="1" si="190"/>
        <v>2</v>
      </c>
      <c r="BM67" s="16">
        <f t="shared" ca="1" si="191"/>
        <v>1</v>
      </c>
      <c r="BN67" s="16">
        <f t="shared" ca="1" si="192"/>
        <v>1</v>
      </c>
      <c r="BO67" s="16" t="str">
        <f t="shared" si="174"/>
        <v>4J</v>
      </c>
      <c r="BP67" s="16"/>
      <c r="BQ67" s="16"/>
      <c r="BR67" s="16">
        <f t="shared" ca="1" si="175"/>
        <v>4</v>
      </c>
      <c r="BS67" s="16">
        <f t="shared" ca="1" si="193"/>
        <v>1</v>
      </c>
      <c r="BT67" s="16" t="str">
        <f t="shared" ca="1" si="194"/>
        <v>Pos. 1 (3)</v>
      </c>
      <c r="BU67" s="16">
        <f t="shared" ca="1" si="176"/>
        <v>2</v>
      </c>
      <c r="BV67" s="16">
        <f t="shared" ca="1" si="177"/>
        <v>1</v>
      </c>
      <c r="BW67" s="16" t="str">
        <f t="shared" ca="1" si="178"/>
        <v>-</v>
      </c>
      <c r="BX67" s="16" t="str">
        <f t="shared" ca="1" si="179"/>
        <v>-</v>
      </c>
      <c r="BY67" s="16">
        <f t="shared" ca="1" si="180"/>
        <v>1</v>
      </c>
      <c r="BZ67" s="16" t="str">
        <f t="shared" ca="1" si="181"/>
        <v>-</v>
      </c>
      <c r="CA67" s="16" t="str">
        <f t="shared" ca="1" si="182"/>
        <v>-</v>
      </c>
      <c r="CB67" s="16">
        <f t="shared" ca="1" si="195"/>
        <v>1</v>
      </c>
      <c r="CC67" s="16"/>
      <c r="CD67" s="16">
        <f t="shared" ca="1" si="183"/>
        <v>1</v>
      </c>
      <c r="CE67" s="16" t="str">
        <f t="shared" ca="1" si="196"/>
        <v>-</v>
      </c>
      <c r="CF67" s="16">
        <f t="shared" ca="1" si="197"/>
        <v>1</v>
      </c>
      <c r="DJ67" s="16">
        <f t="shared" ca="1" si="184"/>
        <v>9</v>
      </c>
      <c r="DK67" s="16"/>
      <c r="DL67" s="16">
        <f t="shared" ca="1" si="185"/>
        <v>2</v>
      </c>
      <c r="DM67" s="16" t="str">
        <f t="shared" ca="1" si="186"/>
        <v>9.2</v>
      </c>
      <c r="DN67" s="16" t="e" cm="1" vm="21">
        <f t="array" aca="1" ref="DN67" ca="1">OFFSET(Horarios!$P$3,DJ67-1,0,DL67,1)</f>
        <v>#VALUE!</v>
      </c>
      <c r="DO67" s="16"/>
      <c r="DP67" s="16">
        <v>10</v>
      </c>
      <c r="DQ67" s="16" t="str">
        <f t="shared" ca="1" si="198"/>
        <v>New Zealand</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54"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IT'S A DRAW! Choose the order of the Nations to determine their rankings.</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3</v>
      </c>
      <c r="BK68" s="16">
        <f t="shared" ca="1" si="173"/>
        <v>4</v>
      </c>
      <c r="BL68" s="16">
        <f t="shared" ca="1" si="190"/>
        <v>-1</v>
      </c>
      <c r="BM68" s="16">
        <f t="shared" ca="1" si="191"/>
        <v>6</v>
      </c>
      <c r="BN68" s="16">
        <f t="shared" ca="1" si="192"/>
        <v>6</v>
      </c>
      <c r="BO68" s="16" t="str">
        <f t="shared" si="174"/>
        <v>4K</v>
      </c>
      <c r="BP68" s="16"/>
      <c r="BQ68" s="16"/>
      <c r="BR68" s="16">
        <f t="shared" ca="1" si="175"/>
        <v>3</v>
      </c>
      <c r="BS68" s="16">
        <f t="shared" ca="1" si="193"/>
        <v>4</v>
      </c>
      <c r="BT68" s="16" t="str">
        <f t="shared" ca="1" si="194"/>
        <v>Pos. 4 (8)</v>
      </c>
      <c r="BU68" s="16">
        <f t="shared" ca="1" si="176"/>
        <v>-1</v>
      </c>
      <c r="BV68" s="16">
        <f t="shared" ca="1" si="177"/>
        <v>4</v>
      </c>
      <c r="BW68" s="16" t="str">
        <f t="shared" ca="1" si="178"/>
        <v>Pos. 4 (3)</v>
      </c>
      <c r="BX68" s="16">
        <f t="shared" ca="1" si="179"/>
        <v>3</v>
      </c>
      <c r="BY68" s="16">
        <f t="shared" ca="1" si="180"/>
        <v>6</v>
      </c>
      <c r="BZ68" s="16" t="str">
        <f t="shared" ca="1" si="181"/>
        <v>-</v>
      </c>
      <c r="CA68" s="16" t="str">
        <f t="shared" ca="1" si="182"/>
        <v>-</v>
      </c>
      <c r="CB68" s="16">
        <f t="shared" ca="1" si="195"/>
        <v>6</v>
      </c>
      <c r="CC68" s="16"/>
      <c r="CD68" s="16">
        <f t="shared" ca="1" si="183"/>
        <v>6</v>
      </c>
      <c r="CE68" s="16" t="str">
        <f t="shared" ca="1" si="196"/>
        <v>-</v>
      </c>
      <c r="CF68" s="16">
        <f t="shared" ca="1" si="197"/>
        <v>6</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Saudi Arabia</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54"/>
      <c r="X69" s="24">
        <f ca="1">Horarios!C69</f>
        <v>46190</v>
      </c>
      <c r="Y69" s="25">
        <f ca="1">Horarios!C69</f>
        <v>46190</v>
      </c>
      <c r="Z69" s="26" t="str">
        <f>$Z$4</f>
        <v>R1</v>
      </c>
      <c r="AA69" s="27" t="str">
        <f ca="1">A71</f>
        <v>Iraq</v>
      </c>
      <c r="AB69" s="49" t="e" cm="1" vm="36">
        <f t="array" aca="1" ref="AB69" ca="1">Ver_flag_local</f>
        <v>#VALUE!</v>
      </c>
      <c r="AC69" s="50">
        <v>0</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2</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4</v>
      </c>
      <c r="BL69" s="16">
        <f t="shared" ca="1" si="190"/>
        <v>-2</v>
      </c>
      <c r="BM69" s="16">
        <f t="shared" ca="1" si="191"/>
        <v>7</v>
      </c>
      <c r="BN69" s="16">
        <f t="shared" ca="1" si="192"/>
        <v>7</v>
      </c>
      <c r="BO69" s="16" t="str">
        <f t="shared" si="174"/>
        <v>4L</v>
      </c>
      <c r="BP69" s="16"/>
      <c r="BQ69" s="16"/>
      <c r="BR69" s="16">
        <f t="shared" ca="1" si="175"/>
        <v>3</v>
      </c>
      <c r="BS69" s="16">
        <f t="shared" ca="1" si="193"/>
        <v>4</v>
      </c>
      <c r="BT69" s="16" t="str">
        <f t="shared" ca="1" si="194"/>
        <v>Pos. 4 (8)</v>
      </c>
      <c r="BU69" s="16">
        <f t="shared" ca="1" si="176"/>
        <v>-2</v>
      </c>
      <c r="BV69" s="16">
        <f t="shared" ca="1" si="177"/>
        <v>7</v>
      </c>
      <c r="BW69" s="16" t="str">
        <f t="shared" ca="1" si="178"/>
        <v>-</v>
      </c>
      <c r="BX69" s="16" t="str">
        <f t="shared" ca="1" si="179"/>
        <v>-</v>
      </c>
      <c r="BY69" s="16">
        <f t="shared" ca="1" si="180"/>
        <v>7</v>
      </c>
      <c r="BZ69" s="16" t="str">
        <f t="shared" ca="1" si="181"/>
        <v>-</v>
      </c>
      <c r="CA69" s="16" t="str">
        <f t="shared" ca="1" si="182"/>
        <v>-</v>
      </c>
      <c r="CB69" s="16">
        <f ca="1">BY69+COUNTIFS(BZ$58:BZ$69,BZ69,CA$58:CA$69,"&gt;"&amp;CA69)</f>
        <v>7</v>
      </c>
      <c r="CC69" s="16"/>
      <c r="CD69" s="16">
        <f t="shared" ca="1" si="183"/>
        <v>7</v>
      </c>
      <c r="CE69" s="16" t="str">
        <f t="shared" ca="1" si="196"/>
        <v>-</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Czech Republic</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54"/>
      <c r="X70" s="24">
        <f ca="1">Horarios!C70</f>
        <v>46195.958333333336</v>
      </c>
      <c r="Y70" s="25">
        <f ca="1">Horarios!C70</f>
        <v>46195.958333333336</v>
      </c>
      <c r="Z70" s="26" t="str">
        <f>$Z$6</f>
        <v>R2</v>
      </c>
      <c r="AA70" s="27" t="str">
        <f ca="1">A69</f>
        <v>France</v>
      </c>
      <c r="AB70" s="49" t="e" cm="1" vm="34">
        <f t="array" aca="1" ref="AB70" ca="1">Ver_flag_local</f>
        <v>#VALUE!</v>
      </c>
      <c r="AC70" s="50">
        <v>5</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0</v>
      </c>
      <c r="AT70" s="41">
        <f t="shared" ca="1" si="233"/>
        <v>9</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54"/>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2</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54"/>
      <c r="X72" s="24">
        <f ca="1">Horarios!C72</f>
        <v>46199.875</v>
      </c>
      <c r="Y72" s="25">
        <f ca="1">Horarios!C72</f>
        <v>46199.875</v>
      </c>
      <c r="Z72" s="26" t="str">
        <f>$Z$8</f>
        <v>R3</v>
      </c>
      <c r="AA72" s="27" t="str">
        <f ca="1">A72</f>
        <v>Norway</v>
      </c>
      <c r="AB72" s="49" t="e" cm="1" vm="37">
        <f t="array" aca="1" ref="AB72" ca="1">Ver_flag_local</f>
        <v>#VALUE!</v>
      </c>
      <c r="AC72" s="50">
        <v>0</v>
      </c>
      <c r="AD72" s="51">
        <v>2</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3</v>
      </c>
      <c r="AT72" s="43">
        <f t="shared" ca="1" si="233"/>
        <v>1</v>
      </c>
      <c r="AU72" s="330">
        <f ca="1">INDEX($DL$6:$DL$53,MATCH(AI72,$DP$6:$DP$53,0))</f>
        <v>2</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55"/>
      <c r="X73" s="28">
        <f ca="1">Horarios!C73</f>
        <v>46199.875</v>
      </c>
      <c r="Y73" s="29">
        <f ca="1">Horarios!C73</f>
        <v>46199.875</v>
      </c>
      <c r="Z73" s="30" t="str">
        <f>$Z$8</f>
        <v>R3</v>
      </c>
      <c r="AA73" s="31" t="str">
        <f ca="1">A70</f>
        <v>Senegal</v>
      </c>
      <c r="AB73" s="52" t="e" cm="1" vm="35">
        <f t="array" aca="1" ref="AB73" ca="1">Ver_flag_local</f>
        <v>#VALUE!</v>
      </c>
      <c r="AC73" s="53">
        <v>3</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11</v>
      </c>
      <c r="AT73" s="48">
        <f t="shared" ca="1" si="233"/>
        <v>-11</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0" t="s">
        <v>5</v>
      </c>
      <c r="X76" s="24">
        <f ca="1">Horarios!C76</f>
        <v>46190.125</v>
      </c>
      <c r="Y76" s="25">
        <f ca="1">Horarios!C76</f>
        <v>46190.125</v>
      </c>
      <c r="Z76" s="26" t="str">
        <f>$Z$4</f>
        <v>R1</v>
      </c>
      <c r="AA76" s="27" t="str">
        <f ca="1">A77</f>
        <v>Argentina</v>
      </c>
      <c r="AB76" s="49" t="e" cm="1" vm="38">
        <f t="array" aca="1" ref="AB76" ca="1">Ver_flag_local</f>
        <v>#VALUE!</v>
      </c>
      <c r="AC76" s="50">
        <v>2</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IT'S A DRAW! Choose the order of the Nations to determine their rankings.</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0"/>
      <c r="X77" s="24">
        <f ca="1">Horarios!C77</f>
        <v>46190.25</v>
      </c>
      <c r="Y77" s="25">
        <f ca="1">Horarios!C77</f>
        <v>46190.25</v>
      </c>
      <c r="Z77" s="26" t="str">
        <f>$Z$4</f>
        <v>R1</v>
      </c>
      <c r="AA77" s="27" t="str">
        <f ca="1">A79</f>
        <v>Austria</v>
      </c>
      <c r="AB77" s="49" t="e" cm="1" vm="40">
        <f t="array" aca="1" ref="AB77" ca="1">Ver_flag_local</f>
        <v>#VALUE!</v>
      </c>
      <c r="AC77" s="50">
        <v>3</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2</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0"/>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2</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0"/>
      <c r="X79" s="24">
        <f ca="1">Horarios!C79</f>
        <v>46196.208333333336</v>
      </c>
      <c r="Y79" s="25">
        <f ca="1">Horarios!C79</f>
        <v>46196.208333333336</v>
      </c>
      <c r="Z79" s="26" t="str">
        <f>$Z$6</f>
        <v>R2</v>
      </c>
      <c r="AA79" s="27" t="str">
        <f ca="1">A80</f>
        <v>Jordan</v>
      </c>
      <c r="AB79" s="49" t="e" cm="1" vm="41">
        <f t="array" aca="1" ref="AB79" ca="1">Ver_flag_local</f>
        <v>#VALUE!</v>
      </c>
      <c r="AC79" s="50">
        <v>0</v>
      </c>
      <c r="AD79" s="51">
        <v>3</v>
      </c>
      <c r="AE79" s="595" t="e" cm="1" vm="39">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Algeria</v>
      </c>
      <c r="AM79" s="38">
        <f t="shared" ca="1" si="251"/>
        <v>4</v>
      </c>
      <c r="AN79" s="39">
        <f t="shared" ca="1" si="251"/>
        <v>3</v>
      </c>
      <c r="AO79" s="39">
        <f t="shared" ca="1" si="251"/>
        <v>1</v>
      </c>
      <c r="AP79" s="39">
        <f t="shared" ca="1" si="251"/>
        <v>1</v>
      </c>
      <c r="AQ79" s="39">
        <f t="shared" ca="1" si="251"/>
        <v>1</v>
      </c>
      <c r="AR79" s="39">
        <f t="shared" ca="1" si="251"/>
        <v>4</v>
      </c>
      <c r="AS79" s="39">
        <f t="shared" ca="1" si="251"/>
        <v>2</v>
      </c>
      <c r="AT79" s="43">
        <f t="shared" ca="1" si="251"/>
        <v>2</v>
      </c>
      <c r="AU79" s="330">
        <f ca="1">INDEX($DL$6:$DL$53,MATCH(AI79,$DP$6:$DP$53,0))</f>
        <v>2</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0"/>
      <c r="X80" s="24">
        <f ca="1">Horarios!C80</f>
        <v>46201.166666666664</v>
      </c>
      <c r="Y80" s="25">
        <f ca="1">Horarios!C80</f>
        <v>46201.166666666664</v>
      </c>
      <c r="Z80" s="26" t="str">
        <f>$Z$8</f>
        <v>R3</v>
      </c>
      <c r="AA80" s="27" t="str">
        <f ca="1">A78</f>
        <v>Algeria</v>
      </c>
      <c r="AB80" s="49" t="e" cm="1" vm="39">
        <f t="array" aca="1" ref="AB80" ca="1">Ver_flag_local</f>
        <v>#VALUE!</v>
      </c>
      <c r="AC80" s="50">
        <v>0</v>
      </c>
      <c r="AD80" s="51">
        <v>0</v>
      </c>
      <c r="AE80" s="595" t="e" cm="1" vm="40">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Austria</v>
      </c>
      <c r="AM80" s="38">
        <f t="shared" ca="1" si="251"/>
        <v>4</v>
      </c>
      <c r="AN80" s="39">
        <f t="shared" ca="1" si="251"/>
        <v>3</v>
      </c>
      <c r="AO80" s="39">
        <f t="shared" ca="1" si="251"/>
        <v>1</v>
      </c>
      <c r="AP80" s="39">
        <f t="shared" ca="1" si="251"/>
        <v>1</v>
      </c>
      <c r="AQ80" s="39">
        <f t="shared" ca="1" si="251"/>
        <v>1</v>
      </c>
      <c r="AR80" s="39">
        <f t="shared" ca="1" si="251"/>
        <v>4</v>
      </c>
      <c r="AS80" s="39">
        <f t="shared" ca="1" si="251"/>
        <v>2</v>
      </c>
      <c r="AT80" s="43">
        <f t="shared" ca="1" si="251"/>
        <v>2</v>
      </c>
      <c r="AU80" s="330">
        <f ca="1">INDEX($DL$6:$DL$53,MATCH(AI80,$DP$6:$DP$53,0))</f>
        <v>2</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51"/>
      <c r="X81" s="28">
        <f ca="1">Horarios!C81</f>
        <v>46201.166666666664</v>
      </c>
      <c r="Y81" s="29">
        <f ca="1">Horarios!C81</f>
        <v>46201.166666666664</v>
      </c>
      <c r="Z81" s="30" t="str">
        <f>$Z$8</f>
        <v>R3</v>
      </c>
      <c r="AA81" s="31" t="str">
        <f ca="1">A80</f>
        <v>Jordan</v>
      </c>
      <c r="AB81" s="52" t="e" cm="1" vm="41">
        <f t="array" aca="1" ref="AB81" ca="1">Ver_flag_local</f>
        <v>#VALUE!</v>
      </c>
      <c r="AC81" s="53">
        <v>0</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10</v>
      </c>
      <c r="AT81" s="48">
        <f t="shared" ca="1" si="251"/>
        <v>-10</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56" t="s">
        <v>449</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1</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56"/>
      <c r="X85" s="24">
        <f ca="1">Horarios!C85</f>
        <v>46191.166666666664</v>
      </c>
      <c r="Y85" s="25">
        <f ca="1">Horarios!C85</f>
        <v>46191.166666666664</v>
      </c>
      <c r="Z85" s="26" t="str">
        <f>$Z$4</f>
        <v>R1</v>
      </c>
      <c r="AA85" s="27" t="str">
        <f ca="1">A87</f>
        <v>Uzbekistan</v>
      </c>
      <c r="AB85" s="49" t="e" cm="1" vm="44">
        <f t="array" aca="1" ref="AB85" ca="1">Ver_flag_local</f>
        <v>#VALUE!</v>
      </c>
      <c r="AC85" s="50">
        <v>0</v>
      </c>
      <c r="AD85" s="51">
        <v>3</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56"/>
      <c r="X86" s="24">
        <f ca="1">Horarios!C86</f>
        <v>46196.791666666664</v>
      </c>
      <c r="Y86" s="25">
        <f ca="1">Horarios!C86</f>
        <v>46196.791666666664</v>
      </c>
      <c r="Z86" s="26" t="str">
        <f>$Z$6</f>
        <v>R2</v>
      </c>
      <c r="AA86" s="27" t="str">
        <f ca="1">A85</f>
        <v>Portugal</v>
      </c>
      <c r="AB86" s="49" t="e" cm="1" vm="42">
        <f t="array" aca="1" ref="AB86" ca="1">Ver_flag_local</f>
        <v>#VALUE!</v>
      </c>
      <c r="AC86" s="50">
        <v>4</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8</v>
      </c>
      <c r="AS86" s="36">
        <f t="shared" ca="1" si="269"/>
        <v>1</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56"/>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56"/>
      <c r="X88" s="24">
        <f ca="1">Horarios!C88</f>
        <v>46201.0625</v>
      </c>
      <c r="Y88" s="25">
        <f ca="1">Horarios!C88</f>
        <v>46201.0625</v>
      </c>
      <c r="Z88" s="26" t="str">
        <f>$Z$8</f>
        <v>R3</v>
      </c>
      <c r="AA88" s="27" t="str">
        <f ca="1">A88</f>
        <v>Colombia</v>
      </c>
      <c r="AB88" s="49" t="e" cm="1" vm="45">
        <f t="array" aca="1" ref="AB88" ca="1">Ver_flag_local</f>
        <v>#VALUE!</v>
      </c>
      <c r="AC88" s="50">
        <v>0</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3</v>
      </c>
      <c r="AS88" s="39">
        <f t="shared" ca="1" si="269"/>
        <v>4</v>
      </c>
      <c r="AT88" s="43">
        <f t="shared" ca="1" si="269"/>
        <v>-1</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57"/>
      <c r="X89" s="28">
        <f ca="1">Horarios!C89</f>
        <v>46201.0625</v>
      </c>
      <c r="Y89" s="29">
        <f ca="1">Horarios!C89</f>
        <v>46201.0625</v>
      </c>
      <c r="Z89" s="30" t="str">
        <f>$Z$8</f>
        <v>R3</v>
      </c>
      <c r="AA89" s="31" t="str">
        <f ca="1">A86</f>
        <v>DR Congo</v>
      </c>
      <c r="AB89" s="52" t="e" cm="1" vm="43">
        <f t="array" aca="1" ref="AB89" ca="1">Ver_flag_local</f>
        <v>#VALUE!</v>
      </c>
      <c r="AC89" s="53">
        <v>2</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9</v>
      </c>
      <c r="AT89" s="48">
        <f t="shared" ca="1" si="269"/>
        <v>-9</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52" t="s">
        <v>247</v>
      </c>
      <c r="X92" s="24">
        <f ca="1">Horarios!C92</f>
        <v>46190.916666666664</v>
      </c>
      <c r="Y92" s="25">
        <f ca="1">Horarios!C92</f>
        <v>46190.916666666664</v>
      </c>
      <c r="Z92" s="26" t="str">
        <f>$Z$4</f>
        <v>R1</v>
      </c>
      <c r="AA92" s="27" t="str">
        <f ca="1">A93</f>
        <v>England</v>
      </c>
      <c r="AB92" s="49" t="e" cm="1" vm="46">
        <f t="array" aca="1" ref="AB92" ca="1">Ver_flag_local</f>
        <v>#VALUE!</v>
      </c>
      <c r="AC92" s="50">
        <v>3</v>
      </c>
      <c r="AD92" s="51">
        <v>2</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52"/>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52"/>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2</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52"/>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6</v>
      </c>
      <c r="AS95" s="39">
        <f t="shared" ca="1" si="287"/>
        <v>3</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52"/>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4</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53"/>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7</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Korea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58" t="s">
        <v>493</v>
      </c>
      <c r="X101" s="24">
        <f ca="1">Horarios!C101</f>
        <v>46201.875</v>
      </c>
      <c r="Y101" s="25">
        <f ca="1">Horarios!C101</f>
        <v>46201.875</v>
      </c>
      <c r="Z101" s="280">
        <f>AH101</f>
        <v>73</v>
      </c>
      <c r="AA101" s="88" t="str">
        <f t="shared" ref="AA101:AA116" ca="1" si="292">+INDEX($M$101:$M$147,MATCH(AH101,$J$101:$J$147,0))</f>
        <v>South Korea</v>
      </c>
      <c r="AB101" s="89"/>
      <c r="AC101" s="51">
        <v>2</v>
      </c>
      <c r="AD101" s="51">
        <v>1</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CDEFIJKL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Sweden</v>
      </c>
      <c r="AG102" s="327">
        <f t="shared" ca="1" si="294"/>
        <v>1</v>
      </c>
      <c r="AH102" s="195">
        <v>76</v>
      </c>
      <c r="AI102" s="182">
        <v>1</v>
      </c>
      <c r="AJ102" s="80">
        <v>1</v>
      </c>
      <c r="AK102" s="605" t="e" cm="1" vm="40">
        <f t="array" aca="1" ref="AK102" ca="1">Ver_flag_visit</f>
        <v>#VALUE!</v>
      </c>
      <c r="AL102" s="81" t="str">
        <f t="shared" ref="AL102:AL113" ca="1" si="297">+IF($H$113&gt;=48,INDEX($BD$58:$BD$69,MATCH(AI102,$BN$58:$BN$69,0)),BB58)</f>
        <v>Austria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2</v>
      </c>
      <c r="AT102" s="84">
        <f t="shared" ca="1" si="298"/>
        <v>2</v>
      </c>
      <c r="AU102" s="330">
        <f t="shared" ref="AU102:AU113" ca="1" si="299">IF($H$113=144,INDEX($DL$58:$DL$69,MATCH(AI102,$DP$58:$DP$69,0)),"")</f>
        <v>1</v>
      </c>
      <c r="AV102" s="182" t="str">
        <f t="shared" ref="AV102:AV113" ca="1" si="300">INDEX($BD$58:$BD$69,MATCH(AI102,$BM$58:$BM$69,0))</f>
        <v>Austria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c r="AC103" s="92">
        <v>4</v>
      </c>
      <c r="AD103" s="92">
        <v>0</v>
      </c>
      <c r="AE103" s="89"/>
      <c r="AF103" s="91" t="str">
        <f t="shared" ca="1" si="293"/>
        <v>Australia</v>
      </c>
      <c r="AG103" s="327">
        <f t="shared" ca="1" si="294"/>
        <v>1</v>
      </c>
      <c r="AH103" s="195">
        <v>74</v>
      </c>
      <c r="AI103" s="182">
        <v>2</v>
      </c>
      <c r="AJ103" s="42">
        <v>2</v>
      </c>
      <c r="AK103" s="602" t="e" cm="1" vm="37">
        <f t="array" aca="1" ref="AK103" ca="1">Ver_flag_visit</f>
        <v>#VALUE!</v>
      </c>
      <c r="AL103" s="85" t="str">
        <f t="shared" ca="1" si="297"/>
        <v>Norway</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1</v>
      </c>
      <c r="AV103" s="182" t="str">
        <f t="shared" ca="1" si="300"/>
        <v>Norway</v>
      </c>
      <c r="AW103" s="215"/>
      <c r="AX103" s="170"/>
      <c r="AY103" s="276"/>
      <c r="AZ103" s="279" t="str">
        <f t="shared" ref="AZ103:AZ110" ca="1" si="303">+IF(OR($H$113&gt;=48,$AJ$99=144),BF117&amp;" - "&amp;BG117,"")</f>
        <v>1A - 3C</v>
      </c>
      <c r="BA103" s="176"/>
      <c r="BF103" t="str">
        <f t="shared" ref="BF103:BF110" ca="1" si="304">IFERROR(INDEX($BC$6:$BC$53,MATCH(AL102,$BD$6:$BD$53,0)),"")</f>
        <v>J</v>
      </c>
      <c r="BG103">
        <f t="shared" ref="BG103:BG110" ca="1" si="305">COUNTIF($BF$103:$BF$110,"&lt;="&amp;BF103)</f>
        <v>6</v>
      </c>
      <c r="BI103">
        <v>1</v>
      </c>
      <c r="BJ103" t="str">
        <f t="shared" ref="BJ103:BJ110" ca="1" si="306">IFERROR(INDEX($BF$103:$BF$110,MATCH(BI103,$BG$103:$BG$110,0)),"Grupo")</f>
        <v>C</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8"/>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3">
        <f t="array" aca="1" ref="AK104" ca="1">Ver_flag_visit</f>
        <v>#VALUE!</v>
      </c>
      <c r="AL104" s="85" t="str">
        <f t="shared" ca="1" si="297"/>
        <v>Japan</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1</v>
      </c>
      <c r="AV104" s="182" t="str">
        <f t="shared" ca="1" si="300"/>
        <v>Japan</v>
      </c>
      <c r="AW104" s="215"/>
      <c r="AX104" s="170"/>
      <c r="AY104" s="276"/>
      <c r="AZ104" s="279" t="str">
        <f t="shared" ca="1" si="303"/>
        <v>1B - 3J</v>
      </c>
      <c r="BA104" s="176"/>
      <c r="BF104" t="str">
        <f t="shared" ca="1" si="304"/>
        <v>I</v>
      </c>
      <c r="BG104">
        <f t="shared" ca="1" si="305"/>
        <v>5</v>
      </c>
      <c r="BI104">
        <v>2</v>
      </c>
      <c r="BJ104" t="str">
        <f t="shared" ca="1" si="306"/>
        <v>D</v>
      </c>
    </row>
    <row r="105" spans="1:62" ht="15.95"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Ecuador</v>
      </c>
      <c r="AB105" s="89">
        <v>1</v>
      </c>
      <c r="AC105" s="92">
        <v>0</v>
      </c>
      <c r="AD105" s="92">
        <v>0</v>
      </c>
      <c r="AE105" s="89">
        <v>0</v>
      </c>
      <c r="AF105" s="91" t="str">
        <f t="shared" ca="1" si="293"/>
        <v>Senegal</v>
      </c>
      <c r="AG105" s="327">
        <f t="shared" ca="1" si="294"/>
        <v>1</v>
      </c>
      <c r="AH105" s="195">
        <v>78</v>
      </c>
      <c r="AI105" s="182">
        <v>4</v>
      </c>
      <c r="AJ105" s="42">
        <v>4</v>
      </c>
      <c r="AK105" s="602" t="e" cm="1" vm="19">
        <f t="array" aca="1" ref="AK105" ca="1">Ver_flag_visit</f>
        <v>#VALUE!</v>
      </c>
      <c r="AL105" s="85" t="str">
        <f t="shared" ca="1" si="297"/>
        <v>Ivory Coast</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4</v>
      </c>
      <c r="AS105" s="86">
        <f t="shared" ca="1" si="308"/>
        <v>5</v>
      </c>
      <c r="AT105" s="87">
        <f t="shared" ca="1" si="308"/>
        <v>-1</v>
      </c>
      <c r="AU105" s="330">
        <f t="shared" ca="1" si="299"/>
        <v>2</v>
      </c>
      <c r="AV105" s="182" t="str">
        <f t="shared" ca="1" si="300"/>
        <v>Ivory Coast</v>
      </c>
      <c r="AW105" s="215"/>
      <c r="AX105" s="170"/>
      <c r="AY105" s="276"/>
      <c r="AZ105" s="279" t="str">
        <f t="shared" ca="1" si="303"/>
        <v>1D - 3E</v>
      </c>
      <c r="BA105" s="176"/>
      <c r="BF105" t="str">
        <f t="shared" ca="1" si="304"/>
        <v>F</v>
      </c>
      <c r="BG105">
        <f t="shared" ca="1" si="305"/>
        <v>4</v>
      </c>
      <c r="BI105">
        <v>3</v>
      </c>
      <c r="BJ105" t="str">
        <f t="shared" ca="1" si="306"/>
        <v>E</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2" t="e" cm="1" vm="12">
        <f t="array" aca="1" ref="AK106" ca="1">Ver_flag_visit</f>
        <v>#VALUE!</v>
      </c>
      <c r="AL106" s="85" t="str">
        <f t="shared" ca="1" si="297"/>
        <v>Scotland</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2</v>
      </c>
      <c r="AV106" s="182" t="str">
        <f t="shared" ca="1" si="300"/>
        <v>Scotland</v>
      </c>
      <c r="AW106" s="215"/>
      <c r="AX106" s="170"/>
      <c r="AY106" s="276"/>
      <c r="AZ106" s="279" t="str">
        <f t="shared" ca="1" si="303"/>
        <v>1E - 3D</v>
      </c>
      <c r="BA106" s="176"/>
      <c r="BF106" t="str">
        <f t="shared" ca="1" si="304"/>
        <v>E</v>
      </c>
      <c r="BG106">
        <f t="shared" ca="1" si="305"/>
        <v>3</v>
      </c>
      <c r="BI106">
        <v>4</v>
      </c>
      <c r="BJ106" t="str">
        <f t="shared" ca="1" si="306"/>
        <v>F</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8"/>
      <c r="X107" s="24">
        <f ca="1">Horarios!C107</f>
        <v>46204.125</v>
      </c>
      <c r="Y107" s="25">
        <f ca="1">Horarios!C107</f>
        <v>46204.125</v>
      </c>
      <c r="Z107" s="280">
        <f t="shared" si="296"/>
        <v>79</v>
      </c>
      <c r="AA107" s="88" t="str">
        <f t="shared" ca="1" si="292"/>
        <v>Mexico</v>
      </c>
      <c r="AB107" s="89"/>
      <c r="AC107" s="92">
        <v>2</v>
      </c>
      <c r="AD107" s="92">
        <v>0</v>
      </c>
      <c r="AE107" s="89"/>
      <c r="AF107" s="91" t="str">
        <f t="shared" ca="1" si="293"/>
        <v>Scotland</v>
      </c>
      <c r="AG107" s="327">
        <f t="shared" ca="1" si="294"/>
        <v>1</v>
      </c>
      <c r="AH107" s="195">
        <v>79</v>
      </c>
      <c r="AI107" s="182">
        <v>6</v>
      </c>
      <c r="AJ107" s="42">
        <v>6</v>
      </c>
      <c r="AK107" s="602" t="e" cm="1" vm="43">
        <f t="array" aca="1" ref="AK107" ca="1">Ver_flag_visit</f>
        <v>#VALUE!</v>
      </c>
      <c r="AL107" s="85" t="str">
        <f t="shared" ca="1" si="297"/>
        <v>DR Congo</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4</v>
      </c>
      <c r="AT107" s="87">
        <f t="shared" ca="1" si="310"/>
        <v>-1</v>
      </c>
      <c r="AU107" s="330">
        <f t="shared" ca="1" si="299"/>
        <v>1</v>
      </c>
      <c r="AV107" s="182" t="str">
        <f ca="1">INDEX($BD$58:$BD$69,MATCH(AI107,$BM$58:$BM$69,0))</f>
        <v>DR Congo</v>
      </c>
      <c r="AW107" s="215"/>
      <c r="AX107" s="170"/>
      <c r="AY107" s="276"/>
      <c r="AZ107" s="279" t="str">
        <f t="shared" ca="1" si="303"/>
        <v>1G - 3I</v>
      </c>
      <c r="BA107" s="176"/>
      <c r="BF107" t="str">
        <f t="shared" ca="1" si="304"/>
        <v>C</v>
      </c>
      <c r="BG107">
        <f t="shared" ca="1" si="305"/>
        <v>1</v>
      </c>
      <c r="BI107">
        <v>5</v>
      </c>
      <c r="BJ107" t="str">
        <f t="shared" ca="1" si="306"/>
        <v>I</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DR Congo</v>
      </c>
      <c r="O108" s="16"/>
      <c r="P108" s="16"/>
      <c r="Q108" s="16"/>
      <c r="R108" s="16"/>
      <c r="S108" s="16"/>
      <c r="T108" s="16"/>
      <c r="U108" s="16"/>
      <c r="V108" s="17"/>
      <c r="W108" s="658"/>
      <c r="X108" s="24">
        <f ca="1">Horarios!C108</f>
        <v>46204.75</v>
      </c>
      <c r="Y108" s="25">
        <f ca="1">Horarios!C108</f>
        <v>46204.75</v>
      </c>
      <c r="Z108" s="280">
        <f t="shared" si="296"/>
        <v>80</v>
      </c>
      <c r="AA108" s="88" t="str">
        <f t="shared" ca="1" si="292"/>
        <v>England</v>
      </c>
      <c r="AB108" s="89"/>
      <c r="AC108" s="92">
        <v>3</v>
      </c>
      <c r="AD108" s="92">
        <v>1</v>
      </c>
      <c r="AE108" s="89"/>
      <c r="AF108" s="91" t="str">
        <f t="shared" ca="1" si="293"/>
        <v>DR Congo</v>
      </c>
      <c r="AG108" s="327">
        <f t="shared" ca="1" si="294"/>
        <v>1</v>
      </c>
      <c r="AH108" s="195">
        <v>80</v>
      </c>
      <c r="AI108" s="182">
        <v>7</v>
      </c>
      <c r="AJ108" s="42">
        <v>7</v>
      </c>
      <c r="AK108" s="602" t="e" cm="1" vm="48">
        <f t="array" aca="1" ref="AK108" ca="1">Ver_flag_visit</f>
        <v>#VALUE!</v>
      </c>
      <c r="AL108" s="85" t="str">
        <f t="shared" ca="1" si="297"/>
        <v>Ghana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1</v>
      </c>
      <c r="AV108" s="182" t="str">
        <f t="shared" ca="1" si="300"/>
        <v>Ghana</v>
      </c>
      <c r="AW108" s="215"/>
      <c r="AX108" s="170"/>
      <c r="AY108" s="276"/>
      <c r="AZ108" s="279" t="str">
        <f t="shared" ca="1" si="303"/>
        <v>1I - 3F</v>
      </c>
      <c r="BA108" s="176"/>
      <c r="BF108" t="str">
        <f t="shared" ca="1" si="304"/>
        <v>K</v>
      </c>
      <c r="BG108">
        <f t="shared" ca="1" si="305"/>
        <v>7</v>
      </c>
      <c r="BI108">
        <v>6</v>
      </c>
      <c r="BJ108" t="str">
        <f t="shared" ca="1" si="306"/>
        <v>J</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Ivory Coast</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Norway</v>
      </c>
      <c r="AG109" s="327">
        <f t="shared" ca="1" si="294"/>
        <v>1</v>
      </c>
      <c r="AH109" s="195">
        <v>82</v>
      </c>
      <c r="AI109" s="182">
        <v>8</v>
      </c>
      <c r="AJ109" s="42">
        <v>8</v>
      </c>
      <c r="AK109" s="602" t="e" cm="1" vm="15">
        <f t="array" aca="1" ref="AK109" ca="1">Ver_flag_visit</f>
        <v>#VALUE!</v>
      </c>
      <c r="AL109" s="85" t="str">
        <f t="shared" ca="1" si="297"/>
        <v>Australia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6</v>
      </c>
      <c r="AT109" s="87">
        <f t="shared" ca="1" si="312"/>
        <v>-3</v>
      </c>
      <c r="AU109" s="330">
        <f t="shared" ca="1" si="299"/>
        <v>1</v>
      </c>
      <c r="AV109" s="182" t="str">
        <f t="shared" ca="1" si="300"/>
        <v>Australia</v>
      </c>
      <c r="AW109" s="215"/>
      <c r="AX109" s="170"/>
      <c r="AY109" s="276"/>
      <c r="AZ109" s="279" t="str">
        <f t="shared" ca="1" si="303"/>
        <v>1K - 3L</v>
      </c>
      <c r="BA109" s="176"/>
      <c r="BF109" t="str">
        <f t="shared" ca="1" si="304"/>
        <v>L</v>
      </c>
      <c r="BG109">
        <f t="shared" ca="1" si="305"/>
        <v>8</v>
      </c>
      <c r="BI109">
        <v>7</v>
      </c>
      <c r="BJ109" t="str">
        <f t="shared" ca="1" si="306"/>
        <v>K</v>
      </c>
    </row>
    <row r="110" spans="1:62" ht="15.95" customHeight="1">
      <c r="A110" s="16" t="s">
        <v>679</v>
      </c>
      <c r="B110" s="16" t="s">
        <v>739</v>
      </c>
      <c r="C110" s="16"/>
      <c r="D110" s="16" t="str">
        <f t="shared" ca="1" si="289"/>
        <v>Ivory Coast</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Norway</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Turkey</v>
      </c>
      <c r="AB110" s="89"/>
      <c r="AC110" s="92">
        <v>0</v>
      </c>
      <c r="AD110" s="92">
        <v>1</v>
      </c>
      <c r="AE110" s="89"/>
      <c r="AF110" s="91" t="str">
        <f t="shared" ca="1" si="293"/>
        <v>Ivory Coast</v>
      </c>
      <c r="AG110" s="327">
        <f t="shared" ca="1" si="294"/>
        <v>1</v>
      </c>
      <c r="AH110" s="195">
        <v>81</v>
      </c>
      <c r="AI110" s="182">
        <v>9</v>
      </c>
      <c r="AJ110" s="42">
        <v>9</v>
      </c>
      <c r="AK110" s="602" t="e" cm="1" vm="5">
        <f t="array" aca="1" ref="AK110" ca="1">Ver_flag_visit</f>
        <v>#VALUE!</v>
      </c>
      <c r="AL110" s="85" t="str">
        <f t="shared" ca="1" si="297"/>
        <v>Canada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1</v>
      </c>
      <c r="AS110" s="86">
        <f t="shared" ca="1" si="313"/>
        <v>5</v>
      </c>
      <c r="AT110" s="87">
        <f t="shared" ca="1" si="313"/>
        <v>-4</v>
      </c>
      <c r="AU110" s="330">
        <f t="shared" ca="1" si="299"/>
        <v>2</v>
      </c>
      <c r="AV110" s="182" t="str">
        <f t="shared" ca="1" si="300"/>
        <v>Canada</v>
      </c>
      <c r="AW110" s="215"/>
      <c r="AX110" s="170"/>
      <c r="AY110" s="276"/>
      <c r="AZ110" s="279" t="str">
        <f t="shared" ca="1" si="303"/>
        <v>1L - 3K</v>
      </c>
      <c r="BA110" s="176"/>
      <c r="BF110" t="str">
        <f t="shared" ca="1" si="304"/>
        <v>D</v>
      </c>
      <c r="BG110">
        <f t="shared" ca="1" si="305"/>
        <v>2</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3</v>
      </c>
      <c r="AD111" s="92">
        <v>0</v>
      </c>
      <c r="AE111" s="89"/>
      <c r="AF111" s="91" t="str">
        <f t="shared" ca="1" si="293"/>
        <v>Algeria</v>
      </c>
      <c r="AG111" s="327">
        <f t="shared" ca="1" si="294"/>
        <v>1</v>
      </c>
      <c r="AH111" s="195">
        <v>84</v>
      </c>
      <c r="AI111" s="182">
        <v>10</v>
      </c>
      <c r="AJ111" s="42">
        <v>10</v>
      </c>
      <c r="AK111" s="602" t="e" cm="1" vm="29">
        <f t="array" aca="1" ref="AK111" ca="1">Ver_flag_visit</f>
        <v>#VALUE!</v>
      </c>
      <c r="AL111" s="85" t="str">
        <f t="shared" ca="1" si="297"/>
        <v>New Zealand</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5</v>
      </c>
      <c r="AT111" s="87">
        <f t="shared" ca="1" si="314"/>
        <v>-4</v>
      </c>
      <c r="AU111" s="330">
        <f t="shared" ca="1" si="299"/>
        <v>2</v>
      </c>
      <c r="AV111" s="182" t="str">
        <f t="shared" ca="1" si="300"/>
        <v>New Zealand</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Colombia</v>
      </c>
      <c r="AB112" s="89"/>
      <c r="AC112" s="92">
        <v>0</v>
      </c>
      <c r="AD112" s="92">
        <v>2</v>
      </c>
      <c r="AE112" s="89"/>
      <c r="AF112" s="91" t="str">
        <f t="shared" ca="1" si="293"/>
        <v>Croatia</v>
      </c>
      <c r="AG112" s="327">
        <f t="shared" ca="1" si="294"/>
        <v>1</v>
      </c>
      <c r="AH112" s="195">
        <v>83</v>
      </c>
      <c r="AI112" s="182">
        <v>11</v>
      </c>
      <c r="AJ112" s="42">
        <v>11</v>
      </c>
      <c r="AK112" s="602" t="e" cm="1" vm="32">
        <f t="array" aca="1" ref="AK112" ca="1">Ver_flag_visit</f>
        <v>#VALUE!</v>
      </c>
      <c r="AL112" s="85" t="str">
        <f t="shared" ca="1" si="297"/>
        <v>Saudi Arabia</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3</v>
      </c>
      <c r="AS112" s="86">
        <f t="shared" ca="1" si="315"/>
        <v>10</v>
      </c>
      <c r="AT112" s="87">
        <f t="shared" ca="1" si="315"/>
        <v>-7</v>
      </c>
      <c r="AU112" s="330">
        <f t="shared" ca="1" si="299"/>
        <v>1</v>
      </c>
      <c r="AV112" s="182" t="str">
        <f t="shared" ca="1" si="300"/>
        <v>Saudi Arabia</v>
      </c>
      <c r="AW112" s="215"/>
      <c r="AX112" s="170"/>
      <c r="AY112" s="275"/>
      <c r="AZ112" s="275"/>
      <c r="BA112" s="176"/>
      <c r="BI112" t="str">
        <f ca="1">IFERROR(CONCATENATE(BJ103,BJ104,BJ105,BJ106,BJ107,BJ108,BJ109,BJ110),"¿A/B/C/D/E/F/G/H/I/J/K/L?")</f>
        <v>CDEFIJKL</v>
      </c>
    </row>
    <row r="113" spans="1:59" ht="15.95" customHeight="1" thickBot="1">
      <c r="A113" s="16" t="s">
        <v>660</v>
      </c>
      <c r="B113" s="16" t="s">
        <v>740</v>
      </c>
      <c r="C113" s="16"/>
      <c r="D113" s="16" t="str">
        <f t="shared" ca="1" si="289"/>
        <v>Austria</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Austria</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Switzerland</v>
      </c>
      <c r="AB113" s="89"/>
      <c r="AC113" s="92">
        <v>1</v>
      </c>
      <c r="AD113" s="92">
        <v>2</v>
      </c>
      <c r="AE113" s="90"/>
      <c r="AF113" s="91" t="str">
        <f t="shared" ca="1" si="293"/>
        <v>Austria</v>
      </c>
      <c r="AG113" s="327">
        <f t="shared" ca="1" si="294"/>
        <v>1</v>
      </c>
      <c r="AH113" s="195">
        <v>85</v>
      </c>
      <c r="AI113" s="182">
        <v>12</v>
      </c>
      <c r="AJ113" s="44">
        <v>12</v>
      </c>
      <c r="AK113" s="604" t="e" cm="1" vm="4">
        <f t="array" aca="1" ref="AK113" ca="1">Ver_flag_visit</f>
        <v>#VALUE!</v>
      </c>
      <c r="AL113" s="45" t="str">
        <f t="shared" ca="1" si="297"/>
        <v>Czech Republic</v>
      </c>
      <c r="AM113" s="590">
        <f t="shared" ca="1" si="301"/>
        <v>2</v>
      </c>
      <c r="AN113" s="47">
        <f t="shared" ref="AN113:AT113" ca="1" si="316">+IF($H$113&gt;=48,INDEX($BE$58:$BN$69,MATCH($AL113,$BD$58:$BD$69,0),MATCH(AN$5,$BE$57:$BN$57,0)),$BB69)</f>
        <v>3</v>
      </c>
      <c r="AO113" s="47">
        <f t="shared" ca="1" si="316"/>
        <v>0</v>
      </c>
      <c r="AP113" s="47">
        <f t="shared" ca="1" si="316"/>
        <v>2</v>
      </c>
      <c r="AQ113" s="47">
        <f t="shared" ca="1" si="316"/>
        <v>1</v>
      </c>
      <c r="AR113" s="47">
        <f t="shared" ca="1" si="316"/>
        <v>2</v>
      </c>
      <c r="AS113" s="47">
        <f t="shared" ca="1" si="316"/>
        <v>3</v>
      </c>
      <c r="AT113" s="48">
        <f t="shared" ca="1" si="316"/>
        <v>-1</v>
      </c>
      <c r="AU113" s="330">
        <f t="shared" ca="1" si="299"/>
        <v>1</v>
      </c>
      <c r="AV113" s="182" t="str">
        <f t="shared" ca="1" si="300"/>
        <v>Czech Republic</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United States</v>
      </c>
      <c r="AB114" s="89"/>
      <c r="AC114" s="92">
        <v>1</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3</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Portugal</v>
      </c>
      <c r="AB116" s="94"/>
      <c r="AC116" s="277">
        <v>3</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3E</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0" t="s">
        <v>89</v>
      </c>
      <c r="X120" s="24">
        <f ca="1">Horarios!C120</f>
        <v>46207.791666666664</v>
      </c>
      <c r="Y120" s="25">
        <f ca="1">Horarios!C120</f>
        <v>46207.791666666664</v>
      </c>
      <c r="Z120" s="280">
        <f t="shared" ref="Z120:Z127" si="319">AH120</f>
        <v>90</v>
      </c>
      <c r="AA120" s="88" t="str">
        <f t="shared" ref="AA120:AA127" ca="1" si="320">+INDEX($M$101:$M$147,MATCH(AH120,$J$101:$J$147,0))</f>
        <v>South Korea</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South Korea</v>
      </c>
      <c r="N121" s="16" t="str">
        <f t="shared" ca="1" si="318"/>
        <v>Netherlands</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Germany</v>
      </c>
      <c r="AB121" s="89"/>
      <c r="AC121" s="97">
        <v>2</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3I</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Ecuador</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Ivory Coast</v>
      </c>
      <c r="N125" s="16" t="str">
        <f t="shared" ca="1" si="318"/>
        <v>Belgium</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Ivory Coast</v>
      </c>
      <c r="AB125" s="89"/>
      <c r="AC125" s="99">
        <v>0</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4</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Austria</v>
      </c>
      <c r="N127" s="16" t="str">
        <f t="shared" ca="1" si="318"/>
        <v>Portugal</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Austria</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62"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63"/>
      <c r="X134" s="28">
        <f ca="1">Horarios!C134</f>
        <v>46215.125</v>
      </c>
      <c r="Y134" s="29">
        <f ca="1">Horarios!C134</f>
        <v>46215.125</v>
      </c>
      <c r="Z134" s="283">
        <f t="shared" si="324"/>
        <v>100</v>
      </c>
      <c r="AA134" s="93" t="str">
        <f t="shared" ca="1" si="325"/>
        <v>Argentina</v>
      </c>
      <c r="AB134" s="94"/>
      <c r="AC134" s="100">
        <v>0</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Germany</v>
      </c>
      <c r="I138" s="16"/>
      <c r="J138" s="16">
        <v>101</v>
      </c>
      <c r="K138" s="16">
        <v>46217.875</v>
      </c>
      <c r="L138" s="16" t="s">
        <v>725</v>
      </c>
      <c r="M138" s="16" t="str">
        <f ca="1">+INDEX($D$101:$D$147,MATCH(E138,$AH$101:$AH$147,0))</f>
        <v>Germany</v>
      </c>
      <c r="N138" s="16" t="str">
        <f ca="1">+INDEX($D$101:$D$147,MATCH(F138,$AH$101:$AH$147,0))</f>
        <v>Spain</v>
      </c>
      <c r="O138" s="16"/>
      <c r="P138" s="16"/>
      <c r="Q138" s="16"/>
      <c r="R138" s="16"/>
      <c r="S138" s="16"/>
      <c r="T138" s="16"/>
      <c r="U138" s="16"/>
      <c r="V138" s="17"/>
      <c r="W138" s="664" t="s">
        <v>37</v>
      </c>
      <c r="X138" s="24">
        <f ca="1">Horarios!C138</f>
        <v>46217.875</v>
      </c>
      <c r="Y138" s="25">
        <f ca="1">Horarios!C138</f>
        <v>46217.875</v>
      </c>
      <c r="Z138" s="282">
        <f t="shared" ref="Z138:Z139" si="326">AH138</f>
        <v>101</v>
      </c>
      <c r="AA138" s="88" t="str">
        <f t="shared" ref="AA138:AA139" ca="1" si="327">+INDEX($M$101:$M$147,MATCH(AH138,$J$101:$J$147,0))</f>
        <v>Germany</v>
      </c>
      <c r="AB138" s="89"/>
      <c r="AC138" s="101">
        <v>0</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Portugal</v>
      </c>
      <c r="E143" s="16">
        <v>101</v>
      </c>
      <c r="F143" s="16">
        <v>102</v>
      </c>
      <c r="G143" s="16"/>
      <c r="H143" s="16"/>
      <c r="I143" s="16"/>
      <c r="J143" s="16">
        <v>103</v>
      </c>
      <c r="K143" s="16">
        <v>46221.875</v>
      </c>
      <c r="L143" s="16" t="s">
        <v>727</v>
      </c>
      <c r="M143" s="16" t="str">
        <f ca="1">+INDEX($D$101:$D$147,MATCH(E143,$AH$101:$AH$147,0))</f>
        <v>Spain</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Germany</v>
      </c>
      <c r="AB143" s="216"/>
      <c r="AC143" s="105">
        <v>1</v>
      </c>
      <c r="AD143" s="105">
        <v>2</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Spain</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0</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Portugal</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1517</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8" t="str">
        <f>+Idiomas!D12</f>
        <v>Donate</v>
      </c>
      <c r="AP162" s="63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Ruben van Wamelen</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2|0-2</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2|0-3</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2|0-3</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2|0-3</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1|7-0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2|1-2</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1|2-0</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1|3-2</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2|0-1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1|8-0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2|0-5</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2|0-3</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1|2-1</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1|2-1</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2|0-3</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1|3-2</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1|3-0</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1|4-0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1|1-0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1|4-0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1|5-0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1|4-0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1|5-0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2|0-3</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2|0-1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1|3-0</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2|1-3</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1|4-0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1|2-0</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2|1-2</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2|0-3</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2|1-3</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1|4-0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2|0-3</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2|0-2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X|0-0</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2|0-4</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2|0-2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1|2-0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South Korea</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Czech Republic</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Bosnia and Herzegovina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Canada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Turkey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United States</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New Zealand</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Algeria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Austria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South Korea</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Turkey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United States</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Bosnia and Herzegovina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Australia</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DR Congo</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Norway</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Ivory Coast</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Algeria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Austria</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South Korea-Bosnia and Herzegovina</v>
      </c>
      <c r="C164" s="349" t="str">
        <f ca="1">CONCATENATE(WORLDCUP!AA101,"-",WORLDCUP!AF101,"·",IF(WORLDCUP!AC101&gt;WORLDCUP!AD101,1,IF(WORLDCUP!AC101&lt;WORLDCUP!AD101,2,IF(AND(WORLDCUP!AC101=WORLDCUP!AD101,WORLDCUP!AC101&lt;&gt;"",WORLDCUP!AD101&lt;&gt;""),"X",0))),"|",WORLDCUP!AC101,"-",WORLDCUP!AD101)</f>
        <v>South Korea-Bosnia and Herzegovina·1|2-1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Brazil-Sweden·1|3-1</v>
      </c>
      <c r="D165" s="692"/>
      <c r="E165" s="711"/>
      <c r="F165" s="711"/>
      <c r="G165" s="711"/>
      <c r="H165" s="711"/>
      <c r="I165" s="352"/>
      <c r="J165" s="370"/>
      <c r="K165" s="370"/>
      <c r="L165" s="370"/>
      <c r="M165" s="386"/>
      <c r="N165" s="377"/>
    </row>
    <row r="166" spans="1:14" ht="15" customHeight="1">
      <c r="A166" s="690"/>
      <c r="B166" s="360" t="str">
        <f ca="1">CONCATENATE(WORLDCUP!AA103,"-",WORLDCUP!AF103)</f>
        <v>Germany-Australia</v>
      </c>
      <c r="C166" s="349" t="str">
        <f ca="1">CONCATENATE(WORLDCUP!AA103,"-",WORLDCUP!AF103,"·",IF(WORLDCUP!AC103&gt;WORLDCUP!AD103,1,IF(WORLDCUP!AC103&lt;WORLDCUP!AD103,2,IF(AND(WORLDCUP!AC103=WORLDCUP!AD103,WORLDCUP!AC103&lt;&gt;"",WORLDCUP!AD103&lt;&gt;""),"X",0))),"|",WORLDCUP!AC103,"-",WORLDCUP!AD103)</f>
        <v>Germany-Australia·1|4-0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Ecuador-Senegal·X|0-0</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Mexico-Scotland·1|2-0</v>
      </c>
      <c r="D170" s="692"/>
      <c r="E170" s="370"/>
      <c r="F170" s="370"/>
      <c r="G170" s="370"/>
      <c r="H170" s="370"/>
      <c r="I170" s="352"/>
      <c r="J170" s="370"/>
      <c r="K170" s="370"/>
      <c r="L170" s="370"/>
      <c r="M170" s="386"/>
      <c r="N170" s="377"/>
    </row>
    <row r="171" spans="1:14" ht="15" customHeight="1">
      <c r="A171" s="690"/>
      <c r="B171" s="360" t="str">
        <f ca="1">CONCATENATE(WORLDCUP!AA108,"-",WORLDCUP!AF108)</f>
        <v>England-DR Congo</v>
      </c>
      <c r="C171" s="349" t="str">
        <f ca="1">CONCATENATE(WORLDCUP!AA108,"-",WORLDCUP!AF108,"·",IF(WORLDCUP!AC108&gt;WORLDCUP!AD108,1,IF(WORLDCUP!AC108&lt;WORLDCUP!AD108,2,IF(AND(WORLDCUP!AC108=WORLDCUP!AD108,WORLDCUP!AC108&lt;&gt;"",WORLDCUP!AD108&lt;&gt;""),"X",0))),"|",WORLDCUP!AC108,"-",WORLDCUP!AD108)</f>
        <v>England-DR Congo·1|3-1</v>
      </c>
      <c r="D171" s="692"/>
      <c r="E171" s="370"/>
      <c r="F171" s="370"/>
      <c r="G171" s="370"/>
      <c r="H171" s="370"/>
      <c r="I171" s="352"/>
      <c r="J171" s="370"/>
      <c r="K171" s="370"/>
      <c r="L171" s="370"/>
      <c r="M171" s="386"/>
      <c r="N171" s="377"/>
    </row>
    <row r="172" spans="1:14" ht="15" customHeight="1">
      <c r="A172" s="690"/>
      <c r="B172" s="360" t="str">
        <f ca="1">CONCATENATE(WORLDCUP!AA109,"-",WORLDCUP!AF109)</f>
        <v>Belgium-Norway</v>
      </c>
      <c r="C172" s="349" t="str">
        <f ca="1">CONCATENATE(WORLDCUP!AA109,"-",WORLDCUP!AF109,"·",IF(WORLDCUP!AC109&gt;WORLDCUP!AD109,1,IF(WORLDCUP!AC109&lt;WORLDCUP!AD109,2,IF(AND(WORLDCUP!AC109=WORLDCUP!AD109,WORLDCUP!AC109&lt;&gt;"",WORLDCUP!AD109&lt;&gt;""),"X",0))),"|",WORLDCUP!AC109,"-",WORLDCUP!AD109)</f>
        <v>Belgium-Norway·1|2-1</v>
      </c>
      <c r="D172" s="692"/>
      <c r="E172" s="370"/>
      <c r="F172" s="370"/>
      <c r="G172" s="370"/>
      <c r="H172" s="370"/>
      <c r="I172" s="352"/>
      <c r="J172" s="370"/>
      <c r="K172" s="370"/>
      <c r="L172" s="370"/>
      <c r="M172" s="386"/>
      <c r="N172" s="377"/>
    </row>
    <row r="173" spans="1:14" ht="15" customHeight="1">
      <c r="A173" s="690"/>
      <c r="B173" s="360" t="str">
        <f ca="1">CONCATENATE(WORLDCUP!AA110,"-",WORLDCUP!AF110)</f>
        <v>Turkey-Ivory Coast</v>
      </c>
      <c r="C173" s="349" t="str">
        <f ca="1">CONCATENATE(WORLDCUP!AA110,"-",WORLDCUP!AF110,"·",IF(WORLDCUP!AC110&gt;WORLDCUP!AD110,1,IF(WORLDCUP!AC110&lt;WORLDCUP!AD110,2,IF(AND(WORLDCUP!AC110=WORLDCUP!AD110,WORLDCUP!AC110&lt;&gt;"",WORLDCUP!AD110&lt;&gt;""),"X",0))),"|",WORLDCUP!AC110,"-",WORLDCUP!AD110)</f>
        <v>Turkey-Ivory Coast·2|0-1</v>
      </c>
      <c r="D173" s="692"/>
      <c r="E173" s="370"/>
      <c r="F173" s="370"/>
      <c r="G173" s="370"/>
      <c r="H173" s="370"/>
      <c r="I173" s="352"/>
      <c r="J173" s="370"/>
      <c r="K173" s="370"/>
      <c r="L173" s="370"/>
      <c r="M173" s="386"/>
      <c r="N173" s="377"/>
    </row>
    <row r="174" spans="1:14" ht="15" customHeight="1">
      <c r="A174" s="690"/>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Spain-Algeria·1|3-0</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Colombia-Croatia·2|0-2</v>
      </c>
      <c r="D175" s="692"/>
      <c r="E175" s="370"/>
      <c r="F175" s="370"/>
      <c r="G175" s="370"/>
      <c r="H175" s="370"/>
      <c r="I175" s="352"/>
      <c r="J175" s="370"/>
      <c r="K175" s="370"/>
      <c r="L175" s="370"/>
      <c r="M175" s="386"/>
      <c r="N175" s="377"/>
    </row>
    <row r="176" spans="1:14" ht="15" customHeight="1">
      <c r="A176" s="690"/>
      <c r="B176" s="360" t="str">
        <f ca="1">CONCATENATE(WORLDCUP!AA113,"-",WORLDCUP!AF113)</f>
        <v>Switzerland-Austria</v>
      </c>
      <c r="C176" s="349" t="str">
        <f ca="1">CONCATENATE(WORLDCUP!AA113,"-",WORLDCUP!AF113,"·",IF(WORLDCUP!AC113&gt;WORLDCUP!AD113,1,IF(WORLDCUP!AC113&lt;WORLDCUP!AD113,2,IF(AND(WORLDCUP!AC113=WORLDCUP!AD113,WORLDCUP!AC113&lt;&gt;"",WORLDCUP!AD113&lt;&gt;""),"X",0))),"|",WORLDCUP!AC113,"-",WORLDCUP!AD113)</f>
        <v>Switzerland-Austria·2|1-2</v>
      </c>
      <c r="D176" s="692"/>
      <c r="E176" s="370"/>
      <c r="F176" s="370"/>
      <c r="G176" s="370"/>
      <c r="H176" s="370"/>
      <c r="I176" s="352"/>
      <c r="J176" s="370"/>
      <c r="K176" s="370"/>
      <c r="L176" s="370"/>
      <c r="M176" s="386"/>
      <c r="N176" s="377"/>
    </row>
    <row r="177" spans="1:14" ht="15" customHeight="1">
      <c r="A177" s="690"/>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States-Egypt·1|1-0</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Argentina-Uruguay·1|3-2</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South Korea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Ivory Coast</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Austria</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Ecuador</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United States</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South Korea-Netherlands</v>
      </c>
      <c r="C200" s="351" t="str">
        <f ca="1">CONCATENATE(WORLDCUP!AA120,"-",WORLDCUP!AF120,"·",IF(WORLDCUP!AC120&gt;WORLDCUP!AD120,1,IF(WORLDCUP!AC120&lt;WORLDCUP!AD120,2,IF(AND(WORLDCUP!AC120=WORLDCUP!AD120,WORLDCUP!AC120&lt;&gt;"",WORLDCUP!AD120&lt;&gt;""),"X",0))),"|",WORLDCUP!AC120,"-",WORLDCUP!AD120)</f>
        <v>South Korea-Netherlands·2|0-2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Germany-France·1|2-1</v>
      </c>
      <c r="D201" s="691"/>
      <c r="E201" s="686"/>
      <c r="F201" s="686"/>
      <c r="G201" s="686"/>
      <c r="H201" s="686"/>
      <c r="I201" s="352"/>
      <c r="J201" s="370"/>
      <c r="K201" s="370"/>
      <c r="L201" s="370"/>
      <c r="M201" s="386"/>
      <c r="N201" s="377"/>
    </row>
    <row r="202" spans="1:14" ht="15" customHeight="1">
      <c r="A202" s="690"/>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Brazil-Ecuador·1|3-1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91"/>
      <c r="E204" s="352"/>
      <c r="F204" s="352"/>
      <c r="G204" s="352"/>
      <c r="H204" s="352"/>
      <c r="I204" s="352"/>
      <c r="J204" s="370"/>
      <c r="K204" s="370"/>
      <c r="L204" s="370"/>
      <c r="M204" s="386"/>
      <c r="N204" s="377"/>
    </row>
    <row r="205" spans="1:14" ht="15" customHeight="1">
      <c r="A205" s="690"/>
      <c r="B205" s="361" t="str">
        <f ca="1">CONCATENATE(WORLDCUP!AA125,"-",WORLDCUP!AF125)</f>
        <v>Ivory Coast-Belgium</v>
      </c>
      <c r="C205" s="351" t="str">
        <f ca="1">CONCATENATE(WORLDCUP!AA125,"-",WORLDCUP!AF125,"·",IF(WORLDCUP!AC125&gt;WORLDCUP!AD125,1,IF(WORLDCUP!AC125&lt;WORLDCUP!AD125,2,IF(AND(WORLDCUP!AC125=WORLDCUP!AD125,WORLDCUP!AC125&lt;&gt;"",WORLDCUP!AD125&lt;&gt;""),"X",0))),"|",WORLDCUP!AC125,"-",WORLDCUP!AD125)</f>
        <v>Ivory Coast-Belgium·2|0-2</v>
      </c>
      <c r="D205" s="691"/>
      <c r="E205" s="352"/>
      <c r="F205" s="352"/>
      <c r="G205" s="352"/>
      <c r="H205" s="352"/>
      <c r="I205" s="352"/>
      <c r="J205" s="370"/>
      <c r="K205" s="370"/>
      <c r="L205" s="370"/>
      <c r="M205" s="386"/>
      <c r="N205" s="377"/>
    </row>
    <row r="206" spans="1:14" ht="15" customHeight="1">
      <c r="A206" s="690"/>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States·1|4-0</v>
      </c>
      <c r="D206" s="691"/>
      <c r="E206" s="352"/>
      <c r="F206" s="352"/>
      <c r="G206" s="352"/>
      <c r="H206" s="352"/>
      <c r="I206" s="352"/>
      <c r="J206" s="370"/>
      <c r="K206" s="370"/>
      <c r="L206" s="370"/>
      <c r="M206" s="386"/>
      <c r="N206" s="377"/>
    </row>
    <row r="207" spans="1:14" ht="15" customHeight="1">
      <c r="A207" s="690"/>
      <c r="B207" s="361" t="str">
        <f ca="1">CONCATENATE(WORLDCUP!AA127,"-",WORLDCUP!AF127)</f>
        <v>Austria-Portugal</v>
      </c>
      <c r="C207" s="351" t="str">
        <f ca="1">CONCATENATE(WORLDCUP!AA127,"-",WORLDCUP!AF127,"·",IF(WORLDCUP!AC127&gt;WORLDCUP!AD127,1,IF(WORLDCUP!AC127&lt;WORLDCUP!AD127,2,IF(AND(WORLDCUP!AC127=WORLDCUP!AD127,WORLDCUP!AC127&lt;&gt;"",WORLDCUP!AD127&lt;&gt;""),"X",0))),"|",WORLDCUP!AC127,"-",WORLDCUP!AD127)</f>
        <v>Austria-Portugal·2|0-2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Germany</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Germany-Netherlands·1|2-1</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Brazil-England·1|2-1</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Argentina-Portugal·2|0-1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Germany</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Germany-Spain</v>
      </c>
      <c r="C232" s="351" t="str">
        <f ca="1">CONCATENATE(WORLDCUP!AA138,"-",WORLDCUP!AF138,"·",IF(WORLDCUP!AC138&gt;WORLDCUP!AD138,1,IF(WORLDCUP!AC138&lt;WORLDCUP!AD138,2,IF(AND(WORLDCUP!AC138=WORLDCUP!AD138,WORLDCUP!AC138&lt;&gt;"",WORLDCUP!AD138&lt;&gt;""),"X",0))),"|",WORLDCUP!AC138,"-",WORLDCUP!AD138)</f>
        <v>Germany-Spain·2|0-1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Brazil-Portugal·1|2-1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Germany</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Portugal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Spain</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Germany-Portugal</v>
      </c>
      <c r="C244" s="349" t="str">
        <f ca="1">CONCATENATE(WORLDCUP!AA143,"-",WORLDCUP!AF143,"·",IF(WORLDCUP!AC143&gt;WORLDCUP!AD143,1,IF(WORLDCUP!AC143&lt;WORLDCUP!AD143,2,IF(AND(WORLDCUP!AC143=WORLDCUP!AD143,WORLDCUP!AC143&lt;&gt;"",WORLDCUP!AD143&lt;&gt;""),"X",0))),"|",WORLDCUP!AC143,"-",WORLDCUP!AD143)</f>
        <v>Germany-Portugal·2|1-2</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Spain-Brazil</v>
      </c>
      <c r="C247" s="351" t="str">
        <f ca="1">CONCATENATE(WORLDCUP!AA147,"-",WORLDCUP!AF147,"·",IF(WORLDCUP!AC147&gt;WORLDCUP!AD147,1,IF(WORLDCUP!AC147&lt;WORLDCUP!AD147,2,IF(AND(WORLDCUP!AC147=WORLDCUP!AD147,WORLDCUP!AC147&lt;&gt;"",WORLDCUP!AD147&lt;&gt;""),"X",0))),"|",WORLDCUP!AC147,"-",WORLDCUP!AD147)</f>
        <v>Spain-Brazil·1|1-0</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Portugal</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Harry Kane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Lamine Yamal</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Lamine Yamal</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Vinicius Junior</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Kylian Mbappe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3</v>
      </c>
      <c r="Q3" s="418">
        <f>IF(ISBLANK(INDEX(WORLDCUP!$AD$4:$AD$147,MATCH(M3,WORLDCUP!$AH$4:$AH$147,0))),"",INDEX(WORLDCUP!$AD$4:$AD$147,MATCH(M3,WORLDCUP!$AH$4:$AH$147,0)))</f>
        <v>2</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4</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4</v>
      </c>
      <c r="K4" s="451" t="str">
        <f ca="1">+INDEX(WORLDCUP!$AR$6:$AR$97,MATCH(L4,WORLDCUP!$AI$6:$AI$97,0))&amp;"-"&amp;INDEX(WORLDCUP!$AS$6:$AS$97,MATCH(L4,WORLDCUP!$AI$6:$AI$97,0))</f>
        <v>5-1</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8</v>
      </c>
      <c r="W4" s="451" t="str">
        <f ca="1">+INDEX(WORLDCUP!$AR$6:$AR$97,MATCH(X4,WORLDCUP!$AI$6:$AI$97,0))&amp;"-"&amp;INDEX(WORLDCUP!$AS$6:$AS$97,MATCH(X4,WORLDCUP!$AI$6:$AI$97,0))</f>
        <v>10-2</v>
      </c>
      <c r="X4" s="181" t="s">
        <v>679</v>
      </c>
      <c r="Y4" s="181">
        <v>74</v>
      </c>
      <c r="Z4" s="425" t="s">
        <v>734</v>
      </c>
      <c r="AA4" s="426" t="str">
        <f ca="1">+MID(INDEX(WORLDCUP!$AF$101:$AF$147,MATCH(Y4,WORLDCUP!$Z$101:$Z$147,0)),1,IF(WORLDCUP!$H$113&lt;144,6,3))</f>
        <v>Aus</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4</v>
      </c>
      <c r="J5" s="39">
        <f ca="1">+INDEX(WORLDCUP!$AT$6:$AT$97,MATCH(L5,WORLDCUP!$AI$6:$AI$97,0))</f>
        <v>-1</v>
      </c>
      <c r="K5" s="43" t="str">
        <f ca="1">+INDEX(WORLDCUP!$AR$6:$AR$97,MATCH(L5,WORLDCUP!$AI$6:$AI$97,0))&amp;"-"&amp;INDEX(WORLDCUP!$AS$6:$AS$97,MATCH(L5,WORLDCUP!$AI$6:$AI$97,0))</f>
        <v>2-3</v>
      </c>
      <c r="L5" s="181" t="s">
        <v>658</v>
      </c>
      <c r="M5" s="181">
        <v>39</v>
      </c>
      <c r="N5" s="452"/>
      <c r="O5" s="444" t="str">
        <f ca="1">+MID(INDEX(WORLDCUP!$AA$4:$AA$147,MATCH(M5,WORLDCUP!$AH$4:$AH$147,0)),1,3)</f>
        <v>Bel</v>
      </c>
      <c r="P5" s="445">
        <f>IF(ISBLANK(INDEX(WORLDCUP!$AC$4:$AC$147,MATCH(M5,WORLDCUP!$AH$4:$AH$147,0))),"",INDEX(WORLDCUP!$AC$4:$AC$147,MATCH(M5,WORLDCUP!$AH$4:$AH$147,0)))</f>
        <v>4</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5</v>
      </c>
      <c r="W5" s="43" t="str">
        <f ca="1">+INDEX(WORLDCUP!$AR$6:$AR$97,MATCH(X5,WORLDCUP!$AI$6:$AI$97,0))&amp;"-"&amp;INDEX(WORLDCUP!$AS$6:$AS$97,MATCH(X5,WORLDCUP!$AI$6:$AI$97,0))</f>
        <v>8-3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Cze</v>
      </c>
      <c r="I6" s="38">
        <f ca="1">+INDEX(WORLDCUP!$AM$6:$AM$97,MATCH(L6,WORLDCUP!$AI$6:$AI$97,0))</f>
        <v>2</v>
      </c>
      <c r="J6" s="39">
        <f ca="1">+INDEX(WORLDCUP!$AT$6:$AT$97,MATCH(L6,WORLDCUP!$AI$6:$AI$97,0))</f>
        <v>-1</v>
      </c>
      <c r="K6" s="43" t="str">
        <f ca="1">+INDEX(WORLDCUP!$AR$6:$AR$97,MATCH(L6,WORLDCUP!$AI$6:$AI$97,0))&amp;"-"&amp;INDEX(WORLDCUP!$AS$6:$AS$97,MATCH(L6,WORLDCUP!$AI$6:$AI$97,0))</f>
        <v>2-3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New</v>
      </c>
      <c r="U6" s="38">
        <f ca="1">+INDEX(WORLDCUP!$AM$6:$AM$97,MATCH(X6,WORLDCUP!$AI$6:$AI$97,0))</f>
        <v>3</v>
      </c>
      <c r="V6" s="39">
        <f ca="1">+INDEX(WORLDCUP!$AT$6:$AT$97,MATCH(X6,WORLDCUP!$AI$6:$AI$97,0))</f>
        <v>-4</v>
      </c>
      <c r="W6" s="43" t="str">
        <f ca="1">+INDEX(WORLDCUP!$AR$6:$AR$97,MATCH(X6,WORLDCUP!$AI$6:$AI$97,0))&amp;"-"&amp;INDEX(WORLDCUP!$AS$6:$AS$97,MATCH(X6,WORLDCUP!$AI$6:$AI$97,0))</f>
        <v>1-5</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-2</v>
      </c>
      <c r="K7" s="479" t="str">
        <f ca="1">+INDEX(WORLDCUP!$AR$6:$AR$97,MATCH(L7,WORLDCUP!$AI$6:$AI$97,0))&amp;"-"&amp;INDEX(WORLDCUP!$AS$6:$AS$97,MATCH(L7,WORLDCUP!$AI$6:$AI$97,0))</f>
        <v>2-4</v>
      </c>
      <c r="L7" s="181" t="s">
        <v>659</v>
      </c>
      <c r="M7" s="181">
        <v>63</v>
      </c>
      <c r="N7" s="452"/>
      <c r="O7" s="444" t="str">
        <f ca="1">+MID(INDEX(WORLDCUP!$AA$4:$AA$147,MATCH(M7,WORLDCUP!$AH$4:$AH$147,0)),1,3)</f>
        <v>Egy</v>
      </c>
      <c r="P7" s="445">
        <f>IF(ISBLANK(INDEX(WORLDCUP!$AC$4:$AC$147,MATCH(M7,WORLDCUP!$AH$4:$AH$147,0))),"",INDEX(WORLDCUP!$AC$4:$AC$147,MATCH(M7,WORLDCUP!$AH$4:$AH$147,0)))</f>
        <v>4</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-9</v>
      </c>
      <c r="W7" s="479" t="str">
        <f ca="1">+INDEX(WORLDCUP!$AR$6:$AR$97,MATCH(X7,WORLDCUP!$AI$6:$AI$97,0))&amp;"-"&amp;INDEX(WORLDCUP!$AS$6:$AS$97,MATCH(X7,WORLDCUP!$AI$6:$AI$97,0))</f>
        <v>0-9</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0</v>
      </c>
      <c r="BJ7" s="464">
        <f ca="1">COUNTIF(Pool!$C$182:$C$197,Fixture!BG7)-BK7-BL7-BM7-BN7-BO7</f>
        <v>1</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Sou</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0</v>
      </c>
      <c r="E11" s="418">
        <f>IF(ISBLANK(INDEX(WORLDCUP!$AD$4:$AD$147,MATCH(A11,WORLDCUP!$AH$4:$AH$147,0))),"",INDEX(WORLDCUP!$AD$4:$AD$147,MATCH(A11,WORLDCUP!$AH$4:$AH$147,0)))</f>
        <v>2</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8</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8</v>
      </c>
      <c r="K12" s="451" t="str">
        <f ca="1">+INDEX(WORLDCUP!$AR$6:$AR$97,MATCH(L12,WORLDCUP!$AI$6:$AI$97,0))&amp;"-"&amp;INDEX(WORLDCUP!$AS$6:$AS$97,MATCH(L12,WORLDCUP!$AI$6:$AI$97,0))</f>
        <v>8-0</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5</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14</v>
      </c>
      <c r="W12" s="451" t="str">
        <f ca="1">+INDEX(WORLDCUP!$AR$6:$AR$97,MATCH(X12,WORLDCUP!$AI$6:$AI$97,0))&amp;"-"&amp;INDEX(WORLDCUP!$AS$6:$AS$97,MATCH(X12,WORLDCUP!$AI$6:$AI$97,0))</f>
        <v>15-1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Bos</v>
      </c>
      <c r="I13" s="38">
        <f ca="1">+INDEX(WORLDCUP!$AM$6:$AM$97,MATCH(L13,WORLDCUP!$AI$6:$AI$97,0))</f>
        <v>6</v>
      </c>
      <c r="J13" s="39">
        <f ca="1">+INDEX(WORLDCUP!$AT$6:$AT$97,MATCH(L13,WORLDCUP!$AI$6:$AI$97,0))</f>
        <v>2</v>
      </c>
      <c r="K13" s="43" t="str">
        <f ca="1">+INDEX(WORLDCUP!$AR$6:$AR$97,MATCH(L13,WORLDCUP!$AI$6:$AI$97,0))&amp;"-"&amp;INDEX(WORLDCUP!$AS$6:$AS$97,MATCH(L13,WORLDCUP!$AI$6:$AI$97,0))</f>
        <v>4-2</v>
      </c>
      <c r="L13" s="181" t="s">
        <v>661</v>
      </c>
      <c r="M13" s="181">
        <v>38</v>
      </c>
      <c r="N13" s="505"/>
      <c r="O13" s="444" t="str">
        <f ca="1">+MID(INDEX(WORLDCUP!$AA$4:$AA$147,MATCH(M13,WORLDCUP!$AH$4:$AH$147,0)),1,3)</f>
        <v>Spa</v>
      </c>
      <c r="P13" s="445">
        <f>IF(ISBLANK(INDEX(WORLDCUP!$AC$4:$AC$147,MATCH(M13,WORLDCUP!$AH$4:$AH$147,0))),"",INDEX(WORLDCUP!$AC$4:$AC$147,MATCH(M13,WORLDCUP!$AH$4:$AH$147,0)))</f>
        <v>5</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8</v>
      </c>
      <c r="W13" s="43" t="str">
        <f ca="1">+INDEX(WORLDCUP!$AR$6:$AR$97,MATCH(X13,WORLDCUP!$AI$6:$AI$97,0))&amp;"-"&amp;INDEX(WORLDCUP!$AS$6:$AS$97,MATCH(X13,WORLDCUP!$AI$6:$AI$97,0))</f>
        <v>10-2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0</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Can</v>
      </c>
      <c r="I14" s="38">
        <f ca="1">+INDEX(WORLDCUP!$AM$6:$AM$97,MATCH(L14,WORLDCUP!$AI$6:$AI$97,0))</f>
        <v>3</v>
      </c>
      <c r="J14" s="39">
        <f ca="1">+INDEX(WORLDCUP!$AT$6:$AT$97,MATCH(L14,WORLDCUP!$AI$6:$AI$97,0))</f>
        <v>-4</v>
      </c>
      <c r="K14" s="43" t="str">
        <f ca="1">+INDEX(WORLDCUP!$AR$6:$AR$97,MATCH(L14,WORLDCUP!$AI$6:$AI$97,0))&amp;"-"&amp;INDEX(WORLDCUP!$AS$6:$AS$97,MATCH(L14,WORLDCUP!$AI$6:$AI$97,0))</f>
        <v>1-5</v>
      </c>
      <c r="L14" s="181" t="s">
        <v>91</v>
      </c>
      <c r="M14" s="181">
        <v>37</v>
      </c>
      <c r="N14" s="505"/>
      <c r="O14" s="444" t="str">
        <f ca="1">+MID(INDEX(WORLDCUP!$AA$4:$AA$147,MATCH(M14,WORLDCUP!$AH$4:$AH$147,0)),1,3)</f>
        <v>Uru</v>
      </c>
      <c r="P14" s="445">
        <f>IF(ISBLANK(INDEX(WORLDCUP!$AC$4:$AC$147,MATCH(M14,WORLDCUP!$AH$4:$AH$147,0))),"",INDEX(WORLDCUP!$AC$4:$AC$147,MATCH(M14,WORLDCUP!$AH$4:$AH$147,0)))</f>
        <v>4</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-7</v>
      </c>
      <c r="W14" s="43" t="str">
        <f ca="1">+INDEX(WORLDCUP!$AR$6:$AR$97,MATCH(X14,WORLDCUP!$AI$6:$AI$97,0))&amp;"-"&amp;INDEX(WORLDCUP!$AS$6:$AS$97,MATCH(X14,WORLDCUP!$AI$6:$AI$97,0))</f>
        <v>3-10</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3</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-6</v>
      </c>
      <c r="K15" s="479" t="str">
        <f ca="1">+INDEX(WORLDCUP!$AR$6:$AR$97,MATCH(L15,WORLDCUP!$AI$6:$AI$97,0))&amp;"-"&amp;INDEX(WORLDCUP!$AS$6:$AS$97,MATCH(L15,WORLDCUP!$AI$6:$AI$97,0))</f>
        <v>0-6</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3</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-15</v>
      </c>
      <c r="W15" s="479" t="str">
        <f ca="1">+INDEX(WORLDCUP!$AR$6:$AR$97,MATCH(X15,WORLDCUP!$AI$6:$AI$97,0))&amp;"-"&amp;INDEX(WORLDCUP!$AS$6:$AS$97,MATCH(X15,WORLDCUP!$AI$6:$AI$97,0))</f>
        <v>0-15</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0</v>
      </c>
      <c r="BI17" s="463">
        <f ca="1">COUNTIF(Pool!$C$130:$C$161,Fixture!BG17)-BJ17-BK17-BL17-BM17-BN17-BO17</f>
        <v>1</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10-2</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9</v>
      </c>
      <c r="W20" s="451" t="str">
        <f ca="1">+INDEX(WORLDCUP!$AR$6:$AR$97,MATCH(X20,WORLDCUP!$AI$6:$AI$97,0))&amp;"-"&amp;INDEX(WORLDCUP!$AS$6:$AS$97,MATCH(X20,WORLDCUP!$AI$6:$AI$97,0))</f>
        <v>9-0</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5</v>
      </c>
      <c r="K21" s="43" t="str">
        <f ca="1">+INDEX(WORLDCUP!$AR$6:$AR$97,MATCH(L21,WORLDCUP!$AI$6:$AI$97,0))&amp;"-"&amp;INDEX(WORLDCUP!$AS$6:$AS$97,MATCH(L21,WORLDCUP!$AI$6:$AI$97,0))</f>
        <v>7-2</v>
      </c>
      <c r="L21" s="181" t="s">
        <v>668</v>
      </c>
      <c r="M21" s="181">
        <v>42</v>
      </c>
      <c r="N21" s="522"/>
      <c r="O21" s="444" t="str">
        <f ca="1">+MID(INDEX(WORLDCUP!$AA$4:$AA$147,MATCH(M21,WORLDCUP!$AH$4:$AH$147,0)),1,3)</f>
        <v>Fra</v>
      </c>
      <c r="P21" s="445">
        <f>IF(ISBLANK(INDEX(WORLDCUP!$AC$4:$AC$147,MATCH(M21,WORLDCUP!$AH$4:$AH$147,0))),"",INDEX(WORLDCUP!$AC$4:$AC$147,MATCH(M21,WORLDCUP!$AH$4:$AH$147,0)))</f>
        <v>5</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Tur</v>
      </c>
      <c r="AB21" s="427">
        <f>+IF(ISBLANK(INDEX(WORLDCUP!$AC$101:$AC$147,MATCH(Y21,WORLDCUP!$Z$101:$Z$147,0))),"",INDEX(WORLDCUP!$AC$101:$AC$147,MATCH(Y21,WORLDCUP!$Z$101:$Z$147,0)))</f>
        <v>0</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4-5</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1</v>
      </c>
      <c r="W22" s="43" t="str">
        <f ca="1">+INDEX(WORLDCUP!$AR$6:$AR$97,MATCH(X22,WORLDCUP!$AI$6:$AI$97,0))&amp;"-"&amp;INDEX(WORLDCUP!$AS$6:$AS$97,MATCH(X22,WORLDCUP!$AI$6:$AI$97,0))</f>
        <v>4-3</v>
      </c>
      <c r="X22" s="181" t="s">
        <v>450</v>
      </c>
      <c r="Y22" s="181">
        <v>81</v>
      </c>
      <c r="Z22" s="425" t="s">
        <v>738</v>
      </c>
      <c r="AA22" s="426" t="str">
        <f ca="1">+MID(INDEX(WORLDCUP!$AF$101:$AF$147,MATCH(Y22,WORLDCUP!$Z$101:$Z$147,0)),1,IF(WORLDCUP!$H$113&lt;144,6,3))</f>
        <v>Ivo</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Ivo</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1</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-12</v>
      </c>
      <c r="K23" s="479" t="str">
        <f ca="1">+INDEX(WORLDCUP!$AR$6:$AR$97,MATCH(L23,WORLDCUP!$AI$6:$AI$97,0))&amp;"-"&amp;INDEX(WORLDCUP!$AS$6:$AS$97,MATCH(L23,WORLDCUP!$AI$6:$AI$97,0))</f>
        <v>0-12</v>
      </c>
      <c r="L23" s="181" t="s">
        <v>669</v>
      </c>
      <c r="M23" s="181">
        <v>61</v>
      </c>
      <c r="N23" s="522"/>
      <c r="O23" s="444" t="str">
        <f ca="1">+MID(INDEX(WORLDCUP!$AA$4:$AA$147,MATCH(M23,WORLDCUP!$AH$4:$AH$147,0)),1,3)</f>
        <v>Nor</v>
      </c>
      <c r="P23" s="445">
        <f>IF(ISBLANK(INDEX(WORLDCUP!$AC$4:$AC$147,MATCH(M23,WORLDCUP!$AH$4:$AH$147,0))),"",INDEX(WORLDCUP!$AC$4:$AC$147,MATCH(M23,WORLDCUP!$AH$4:$AH$147,0)))</f>
        <v>0</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-11</v>
      </c>
      <c r="W23" s="479" t="str">
        <f ca="1">+INDEX(WORLDCUP!$AR$6:$AR$97,MATCH(X23,WORLDCUP!$AI$6:$AI$97,0))&amp;"-"&amp;INDEX(WORLDCUP!$AS$6:$AS$97,MATCH(X23,WORLDCUP!$AI$6:$AI$97,0))</f>
        <v>0-11</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Nor</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Portugal</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3</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8</v>
      </c>
      <c r="K28" s="451" t="str">
        <f ca="1">+INDEX(WORLDCUP!$AR$6:$AR$97,MATCH(L28,WORLDCUP!$AI$6:$AI$97,0))&amp;"-"&amp;INDEX(WORLDCUP!$AS$6:$AS$97,MATCH(L28,WORLDCUP!$AI$6:$AI$97,0))</f>
        <v>8-0</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8-2</v>
      </c>
      <c r="X28" s="181" t="s">
        <v>688</v>
      </c>
      <c r="Y28" s="181">
        <v>76</v>
      </c>
      <c r="Z28" s="425" t="s">
        <v>677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6</v>
      </c>
      <c r="J29" s="39">
        <f ca="1">+INDEX(WORLDCUP!$AT$6:$AT$97,MATCH(L29,WORLDCUP!$AI$6:$AI$97,0))</f>
        <v>0</v>
      </c>
      <c r="K29" s="43" t="str">
        <f ca="1">+INDEX(WORLDCUP!$AR$6:$AR$97,MATCH(L29,WORLDCUP!$AI$6:$AI$97,0))&amp;"-"&amp;INDEX(WORLDCUP!$AS$6:$AS$97,MATCH(L29,WORLDCUP!$AI$6:$AI$97,0))</f>
        <v>3-3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Alg</v>
      </c>
      <c r="U29" s="38">
        <f ca="1">+INDEX(WORLDCUP!$AM$6:$AM$97,MATCH(X29,WORLDCUP!$AI$6:$AI$97,0))</f>
        <v>4</v>
      </c>
      <c r="V29" s="39">
        <f ca="1">+INDEX(WORLDCUP!$AT$6:$AT$97,MATCH(X29,WORLDCUP!$AI$6:$AI$97,0))</f>
        <v>2</v>
      </c>
      <c r="W29" s="43" t="str">
        <f ca="1">+INDEX(WORLDCUP!$AR$6:$AR$97,MATCH(X29,WORLDCUP!$AI$6:$AI$97,0))&amp;"-"&amp;INDEX(WORLDCUP!$AS$6:$AS$97,MATCH(X29,WORLDCUP!$AI$6:$AI$97,0))</f>
        <v>4-2</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3</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Aus</v>
      </c>
      <c r="I30" s="38">
        <f ca="1">+INDEX(WORLDCUP!$AM$6:$AM$97,MATCH(L30,WORLDCUP!$AI$6:$AI$97,0))</f>
        <v>3</v>
      </c>
      <c r="J30" s="39">
        <f ca="1">+INDEX(WORLDCUP!$AT$6:$AT$97,MATCH(L30,WORLDCUP!$AI$6:$AI$97,0))</f>
        <v>-3</v>
      </c>
      <c r="K30" s="43" t="str">
        <f ca="1">+INDEX(WORLDCUP!$AR$6:$AR$97,MATCH(L30,WORLDCUP!$AI$6:$AI$97,0))&amp;"-"&amp;INDEX(WORLDCUP!$AS$6:$AS$97,MATCH(L30,WORLDCUP!$AI$6:$AI$97,0))</f>
        <v>3-6</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3</v>
      </c>
      <c r="R30" s="446" t="str">
        <f ca="1">+MID(INDEX(WORLDCUP!$AF$4:$AF$147,MATCH(M30,WORLDCUP!$AH$4:$AH$147,0)),1,3)</f>
        <v>Alg</v>
      </c>
      <c r="S30" s="467">
        <v>3</v>
      </c>
      <c r="T30" s="468" t="str">
        <f ca="1">+MID(INDEX(WORLDCUP!$AL$6:$AL$97,MATCH(X30,WORLDCUP!$AI$6:$AI$97,0)),1,3)</f>
        <v>Aus</v>
      </c>
      <c r="U30" s="38">
        <f ca="1">+INDEX(WORLDCUP!$AM$6:$AM$97,MATCH(X30,WORLDCUP!$AI$6:$AI$97,0))</f>
        <v>4</v>
      </c>
      <c r="V30" s="39">
        <f ca="1">+INDEX(WORLDCUP!$AT$6:$AT$97,MATCH(X30,WORLDCUP!$AI$6:$AI$97,0))</f>
        <v>2</v>
      </c>
      <c r="W30" s="43" t="str">
        <f ca="1">+INDEX(WORLDCUP!$AR$6:$AR$97,MATCH(X30,WORLDCUP!$AI$6:$AI$97,0))&amp;"-"&amp;INDEX(WORLDCUP!$AS$6:$AS$97,MATCH(X30,WORLDCUP!$AI$6:$AI$97,0))</f>
        <v>4-2</v>
      </c>
      <c r="X30" s="181" t="s">
        <v>451</v>
      </c>
      <c r="Y30" s="181">
        <v>78</v>
      </c>
      <c r="Z30" s="425" t="s">
        <v>674</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( 1 )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-5</v>
      </c>
      <c r="K31" s="479" t="str">
        <f ca="1">+INDEX(WORLDCUP!$AR$6:$AR$97,MATCH(L31,WORLDCUP!$AI$6:$AI$97,0))&amp;"-"&amp;INDEX(WORLDCUP!$AS$6:$AS$97,MATCH(L31,WORLDCUP!$AI$6:$AI$97,0))</f>
        <v>1-6</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0</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-10</v>
      </c>
      <c r="W31" s="479" t="str">
        <f ca="1">+INDEX(WORLDCUP!$AR$6:$AR$97,MATCH(X31,WORLDCUP!$AI$6:$AI$97,0))&amp;"-"&amp;INDEX(WORLDCUP!$AS$6:$AS$97,MATCH(X31,WORLDCUP!$AI$6:$AI$97,0))</f>
        <v>0-10</v>
      </c>
      <c r="X31" s="181" t="s">
        <v>690</v>
      </c>
      <c r="Y31" s="181">
        <v>78</v>
      </c>
      <c r="Z31" s="425" t="s">
        <v>686</v>
      </c>
      <c r="AA31" s="480" t="str">
        <f ca="1">+MID(INDEX(WORLDCUP!$AF$101:$AF$147,MATCH(Y31,WORLDCUP!$Z$101:$Z$147,0)),1,3)</f>
        <v>Sen</v>
      </c>
      <c r="AB31" s="481">
        <f>+IF(ISBLANK(INDEX(WORLDCUP!$AD$101:$AD$147,MATCH(Y31,WORLDCUP!$Z$101:$Z$147,0))),"",INDEX(WORLDCUP!$AD$101:$AD$147,MATCH(Y31,WORLDCUP!$Z$101:$Z$147,0)))</f>
        <v>0</v>
      </c>
      <c r="AC31" s="507" t="str">
        <f>+IF(ISBLANK(INDEX(WORLDCUP!$AE$101:$AE$147,MATCH(Y31,WORLDCUP!$Z$101:$Z$147,0))),"","( "&amp;INDEX(WORLDCUP!$AE$101:$AE$147,MATCH(Y31,WORLDCUP!$Z$101:$Z$147,0))&amp;" )")</f>
        <v>( 0 )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Germ</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7</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12</v>
      </c>
      <c r="K36" s="451" t="str">
        <f ca="1">+INDEX(WORLDCUP!$AR$6:$AR$97,MATCH(L36,WORLDCUP!$AI$6:$AI$97,0))&amp;"-"&amp;INDEX(WORLDCUP!$AS$6:$AS$97,MATCH(L36,WORLDCUP!$AI$6:$AI$97,0))</f>
        <v>13-1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3</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8-1</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3</v>
      </c>
      <c r="K37" s="43" t="str">
        <f ca="1">+INDEX(WORLDCUP!$AR$6:$AR$97,MATCH(L37,WORLDCUP!$AI$6:$AI$97,0))&amp;"-"&amp;INDEX(WORLDCUP!$AS$6:$AS$97,MATCH(L37,WORLDCUP!$AI$6:$AI$97,0))</f>
        <v>7-4</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 xml:space="preserve">DR </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1</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4</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-1</v>
      </c>
      <c r="K38" s="43" t="str">
        <f ca="1">+INDEX(WORLDCUP!$AR$6:$AR$97,MATCH(L38,WORLDCUP!$AI$6:$AI$97,0))&amp;"-"&amp;INDEX(WORLDCUP!$AS$6:$AS$97,MATCH(L38,WORLDCUP!$AI$6:$AI$97,0))</f>
        <v>4-5</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-1</v>
      </c>
      <c r="W38" s="43" t="str">
        <f ca="1">+INDEX(WORLDCUP!$AR$6:$AR$97,MATCH(X38,WORLDCUP!$AI$6:$AI$97,0))&amp;"-"&amp;INDEX(WORLDCUP!$AS$6:$AS$97,MATCH(X38,WORLDCUP!$AI$6:$AI$97,0))</f>
        <v>3-4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-14</v>
      </c>
      <c r="K39" s="479" t="str">
        <f ca="1">+INDEX(WORLDCUP!$AR$6:$AR$97,MATCH(L39,WORLDCUP!$AI$6:$AI$97,0))&amp;"-"&amp;INDEX(WORLDCUP!$AS$6:$AS$97,MATCH(L39,WORLDCUP!$AI$6:$AI$97,0))</f>
        <v>0-14</v>
      </c>
      <c r="L39" s="181" t="s">
        <v>675</v>
      </c>
      <c r="M39" s="181">
        <v>71</v>
      </c>
      <c r="N39" s="561"/>
      <c r="O39" s="444" t="str">
        <f ca="1">+MID(INDEX(WORLDCUP!$AA$4:$AA$147,MATCH(M39,WORLDCUP!$AH$4:$AH$147,0)),1,3)</f>
        <v>Col</v>
      </c>
      <c r="P39" s="445">
        <f>IF(ISBLANK(INDEX(WORLDCUP!$AC$4:$AC$147,MATCH(M39,WORLDCUP!$AH$4:$AH$147,0))),"",INDEX(WORLDCUP!$AC$4:$AC$147,MATCH(M39,WORLDCUP!$AH$4:$AH$147,0)))</f>
        <v>0</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-9</v>
      </c>
      <c r="W39" s="479" t="str">
        <f ca="1">+INDEX(WORLDCUP!$AR$6:$AR$97,MATCH(X39,WORLDCUP!$AI$6:$AI$97,0))&amp;"-"&amp;INDEX(WORLDCUP!$AS$6:$AS$97,MATCH(X39,WORLDCUP!$AI$6:$AI$97,0))</f>
        <v>0-9</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2</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4</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3</v>
      </c>
      <c r="Q43" s="418">
        <f>IF(ISBLANK(INDEX(WORLDCUP!$AD$4:$AD$147,MATCH(M43,WORLDCUP!$AH$4:$AH$147,0))),"",INDEX(WORLDCUP!$AD$4:$AD$147,MATCH(M43,WORLDCUP!$AH$4:$AH$147,0)))</f>
        <v>2</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6-0</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8-2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Swe</v>
      </c>
      <c r="I45" s="38">
        <f ca="1">+INDEX(WORLDCUP!$AM$6:$AM$97,MATCH(L45,WORLDCUP!$AI$6:$AI$97,0))</f>
        <v>4</v>
      </c>
      <c r="J45" s="39">
        <f ca="1">+INDEX(WORLDCUP!$AT$6:$AT$97,MATCH(L45,WORLDCUP!$AI$6:$AI$97,0))</f>
        <v>1</v>
      </c>
      <c r="K45" s="43" t="str">
        <f ca="1">+INDEX(WORLDCUP!$AR$6:$AR$97,MATCH(L45,WORLDCUP!$AI$6:$AI$97,0))&amp;"-"&amp;INDEX(WORLDCUP!$AS$6:$AS$97,MATCH(L45,WORLDCUP!$AI$6:$AI$97,0))</f>
        <v>3-2</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3</v>
      </c>
      <c r="W45" s="43" t="str">
        <f ca="1">+INDEX(WORLDCUP!$AR$6:$AR$97,MATCH(X45,WORLDCUP!$AI$6:$AI$97,0))&amp;"-"&amp;INDEX(WORLDCUP!$AS$6:$AS$97,MATCH(X45,WORLDCUP!$AI$6:$AI$97,0))</f>
        <v>6-3</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0</v>
      </c>
      <c r="K46" s="43" t="str">
        <f ca="1">+INDEX(WORLDCUP!$AR$6:$AR$97,MATCH(L46,WORLDCUP!$AI$6:$AI$97,0))&amp;"-"&amp;INDEX(WORLDCUP!$AS$6:$AS$97,MATCH(L46,WORLDCUP!$AI$6:$AI$97,0))</f>
        <v>3-3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2-4</v>
      </c>
      <c r="X46" s="181" t="s">
        <v>453</v>
      </c>
      <c r="Y46" s="181">
        <v>85</v>
      </c>
      <c r="Z46" s="425" t="s">
        <v>740</v>
      </c>
      <c r="AA46" s="426" t="str">
        <f ca="1">+MID(INDEX(WORLDCUP!$AF$101:$AF$147,MATCH(Y46,WORLDCUP!$Z$101:$Z$147,0)),1,IF(WORLDCUP!$H$113&lt;144,6,3))</f>
        <v>Aus</v>
      </c>
      <c r="AB46" s="453">
        <f>+IF(ISBLANK(INDEX(WORLDCUP!$AD$101:$AD$147,MATCH(Y46,WORLDCUP!$Z$101:$Z$147,0))),"",INDEX(WORLDCUP!$AD$101:$AD$147,MATCH(Y46,WORLDCUP!$Z$101:$Z$147,0)))</f>
        <v>2</v>
      </c>
      <c r="AC46" s="454" t="str">
        <f>+IF(ISBLANK(INDEX(WORLDCUP!$AE$101:$AE$147,MATCH(Y46,WORLDCUP!$Z$101:$Z$147,0))),"","( "&amp;INDEX(WORLDCUP!$AE$101:$AE$147,MATCH(Y46,WORLDCUP!$Z$101:$Z$147,0))&amp;" )")</f>
        <v/>
      </c>
      <c r="AD46" s="455">
        <v>96</v>
      </c>
      <c r="AE46" s="456" t="str">
        <f ca="1">+MID(INDEX(WORLDCUP!$AA$101:$AA$147,MATCH(AD46,WORLDCUP!$Z$101:$Z$147,0)),1,3)</f>
        <v>Aus</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-7</v>
      </c>
      <c r="K47" s="479" t="str">
        <f ca="1">+INDEX(WORLDCUP!$AR$6:$AR$97,MATCH(L47,WORLDCUP!$AI$6:$AI$97,0))&amp;"-"&amp;INDEX(WORLDCUP!$AS$6:$AS$97,MATCH(L47,WORLDCUP!$AI$6:$AI$97,0))</f>
        <v>0-7</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0-7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Austria</v>
      </c>
      <c r="E2" s="9" t="str">
        <f ca="1">+WORLDCUP!BD66</f>
        <v>Norway</v>
      </c>
      <c r="F2" s="9" t="str">
        <f ca="1">+WORLDCUP!BD63</f>
        <v>Japan</v>
      </c>
      <c r="G2" s="9" t="str">
        <f ca="1">+WORLDCUP!BD65</f>
        <v>Saudi Arabia</v>
      </c>
      <c r="H2" s="9" t="str">
        <f ca="1">+WORLDCUP!BD64</f>
        <v>New Zealand</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Norway</v>
      </c>
      <c r="F3" s="9" t="str">
        <f ca="1">+WORLDCUP!BD61</f>
        <v>Australia</v>
      </c>
      <c r="G3" s="9" t="str">
        <f ca="1">+WORLDCUP!BD67</f>
        <v>Austria</v>
      </c>
      <c r="H3" s="9" t="str">
        <f ca="1">+WORLDCUP!BD63</f>
        <v>Japan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Austria</v>
      </c>
      <c r="E4" s="9" t="str">
        <f ca="1">+WORLDCUP!BD66</f>
        <v>Norway</v>
      </c>
      <c r="F4" s="9" t="str">
        <f ca="1">+WORLDCUP!BD61</f>
        <v>Australia</v>
      </c>
      <c r="G4" s="9" t="str">
        <f ca="1">+WORLDCUP!BD65</f>
        <v>Saudi Arabia</v>
      </c>
      <c r="H4" s="9" t="str">
        <f ca="1">+WORLDCUP!BD64</f>
        <v>New Zealand</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Austria</v>
      </c>
      <c r="E5" s="9" t="str">
        <f ca="1">+WORLDCUP!BD66</f>
        <v>Norway</v>
      </c>
      <c r="F5" s="9" t="str">
        <f ca="1">+WORLDCUP!BD61</f>
        <v>Australia</v>
      </c>
      <c r="G5" s="9" t="str">
        <f ca="1">+WORLDCUP!BD65</f>
        <v>Saudi Arabia</v>
      </c>
      <c r="H5" s="9" t="str">
        <f ca="1">+WORLDCUP!BD63</f>
        <v>Japan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New Zealand</v>
      </c>
      <c r="E6" s="9" t="str">
        <f ca="1">+WORLDCUP!BD66</f>
        <v>Norway</v>
      </c>
      <c r="F6" s="9" t="str">
        <f ca="1">+WORLDCUP!BD61</f>
        <v>Australia</v>
      </c>
      <c r="G6" s="9" t="str">
        <f ca="1">+WORLDCUP!BD67</f>
        <v>Austria</v>
      </c>
      <c r="H6" s="9" t="str">
        <f ca="1">+WORLDCUP!BD63</f>
        <v>Japan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New Zealand</v>
      </c>
      <c r="E7" s="9" t="str">
        <f ca="1">+WORLDCUP!BD67</f>
        <v>Austria</v>
      </c>
      <c r="F7" s="9" t="str">
        <f ca="1">+WORLDCUP!BD61</f>
        <v>Australia</v>
      </c>
      <c r="G7" s="9" t="str">
        <f ca="1">+WORLDCUP!BD65</f>
        <v>Saudi Arabia</v>
      </c>
      <c r="H7" s="9" t="str">
        <f ca="1">+WORLDCUP!BD63</f>
        <v>Japan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New Zealand</v>
      </c>
      <c r="E8" s="9" t="str">
        <f ca="1">+WORLDCUP!BD66</f>
        <v>Norway</v>
      </c>
      <c r="F8" s="9" t="str">
        <f ca="1">+WORLDCUP!BD61</f>
        <v>Australia</v>
      </c>
      <c r="G8" s="9" t="str">
        <f ca="1">+WORLDCUP!BD65</f>
        <v>Saudi Arabia</v>
      </c>
      <c r="H8" s="9" t="str">
        <f ca="1">+WORLDCUP!BD63</f>
        <v>Japan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New Zealand</v>
      </c>
      <c r="E9" s="9" t="str">
        <f ca="1">+WORLDCUP!BD67</f>
        <v>Austria</v>
      </c>
      <c r="F9" s="9" t="str">
        <f ca="1">+WORLDCUP!BD61</f>
        <v>Australia</v>
      </c>
      <c r="G9" s="9" t="str">
        <f ca="1">+WORLDCUP!BD65</f>
        <v>Saudi Arabia</v>
      </c>
      <c r="H9" s="9" t="str">
        <f ca="1">+WORLDCUP!BD63</f>
        <v>Japan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New Zealand</v>
      </c>
      <c r="E10" s="9" t="str">
        <f ca="1">+WORLDCUP!BD67</f>
        <v>Austria</v>
      </c>
      <c r="F10" s="9" t="str">
        <f ca="1">+WORLDCUP!BD61</f>
        <v>Australia</v>
      </c>
      <c r="G10" s="9" t="str">
        <f ca="1">+WORLDCUP!BD65</f>
        <v>Saudi Arabia</v>
      </c>
      <c r="H10" s="9" t="str">
        <f ca="1">+WORLDCUP!BD63</f>
        <v>Japan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Norway</v>
      </c>
      <c r="F11" s="9" t="str">
        <f ca="1">+WORLDCUP!BD60</f>
        <v>Scotland</v>
      </c>
      <c r="G11" s="9" t="str">
        <f ca="1">+WORLDCUP!BD67</f>
        <v>Austria</v>
      </c>
      <c r="H11" s="9" t="str">
        <f ca="1">+WORLDCUP!BD63</f>
        <v>Japan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Austria</v>
      </c>
      <c r="E12" s="9" t="str">
        <f ca="1">+WORLDCUP!BD66</f>
        <v>Norway</v>
      </c>
      <c r="F12" s="9" t="str">
        <f ca="1">+WORLDCUP!BD60</f>
        <v>Scotland</v>
      </c>
      <c r="G12" s="9" t="str">
        <f ca="1">+WORLDCUP!BD65</f>
        <v>Saudi Arabia</v>
      </c>
      <c r="H12" s="9" t="str">
        <f ca="1">+WORLDCUP!BD64</f>
        <v>New Zealand</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Austria</v>
      </c>
      <c r="E13" s="9" t="str">
        <f ca="1">+WORLDCUP!BD66</f>
        <v>Norway</v>
      </c>
      <c r="F13" s="9" t="str">
        <f ca="1">+WORLDCUP!BD60</f>
        <v>Scotland</v>
      </c>
      <c r="G13" s="9" t="str">
        <f ca="1">+WORLDCUP!BD65</f>
        <v>Saudi Arabia</v>
      </c>
      <c r="H13" s="9" t="str">
        <f ca="1">+WORLDCUP!BD63</f>
        <v>Japan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New Zealand</v>
      </c>
      <c r="E14" s="9" t="str">
        <f ca="1">+WORLDCUP!BD66</f>
        <v>Norway</v>
      </c>
      <c r="F14" s="9" t="str">
        <f ca="1">+WORLDCUP!BD60</f>
        <v>Scotland</v>
      </c>
      <c r="G14" s="9" t="str">
        <f ca="1">+WORLDCUP!BD67</f>
        <v>Austria</v>
      </c>
      <c r="H14" s="9" t="str">
        <f ca="1">+WORLDCUP!BD63</f>
        <v>Japan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New Zealand</v>
      </c>
      <c r="E15" s="9" t="str">
        <f ca="1">+WORLDCUP!BD67</f>
        <v>Austria</v>
      </c>
      <c r="F15" s="9" t="str">
        <f ca="1">+WORLDCUP!BD60</f>
        <v>Scotland</v>
      </c>
      <c r="G15" s="9" t="str">
        <f ca="1">+WORLDCUP!BD65</f>
        <v>Saudi Arabia</v>
      </c>
      <c r="H15" s="9" t="str">
        <f ca="1">+WORLDCUP!BD63</f>
        <v>Japan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New Zealand</v>
      </c>
      <c r="E16" s="9" t="str">
        <f ca="1">+WORLDCUP!BD66</f>
        <v>Norway</v>
      </c>
      <c r="F16" s="9" t="str">
        <f ca="1">+WORLDCUP!BD60</f>
        <v>Scotland</v>
      </c>
      <c r="G16" s="9" t="str">
        <f ca="1">+WORLDCUP!BD65</f>
        <v>Saudi Arabia</v>
      </c>
      <c r="H16" s="9" t="str">
        <f ca="1">+WORLDCUP!BD63</f>
        <v>Japan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New Zealand</v>
      </c>
      <c r="E17" s="9" t="str">
        <f ca="1">+WORLDCUP!BD67</f>
        <v>Austria</v>
      </c>
      <c r="F17" s="9" t="str">
        <f ca="1">+WORLDCUP!BD60</f>
        <v>Scotland</v>
      </c>
      <c r="G17" s="9" t="str">
        <f ca="1">+WORLDCUP!BD65</f>
        <v>Saudi Arabia</v>
      </c>
      <c r="H17" s="9" t="str">
        <f ca="1">+WORLDCUP!BD63</f>
        <v>Japan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New Zealand</v>
      </c>
      <c r="E18" s="9" t="str">
        <f ca="1">+WORLDCUP!BD67</f>
        <v>Austria</v>
      </c>
      <c r="F18" s="9" t="str">
        <f ca="1">+WORLDCUP!BD60</f>
        <v>Scotland</v>
      </c>
      <c r="G18" s="9" t="str">
        <f ca="1">+WORLDCUP!BD65</f>
        <v>Saudi Arabia</v>
      </c>
      <c r="H18" s="9" t="str">
        <f ca="1">+WORLDCUP!BD63</f>
        <v>Japan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Norway</v>
      </c>
      <c r="F19" s="9" t="str">
        <f ca="1">+WORLDCUP!BD60</f>
        <v>Scotland</v>
      </c>
      <c r="G19" s="9" t="str">
        <f ca="1">+WORLDCUP!BD67</f>
        <v>Austria</v>
      </c>
      <c r="H19" s="9" t="str">
        <f ca="1">+WORLDCUP!BD61</f>
        <v>Australia</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Austria</v>
      </c>
      <c r="E20" s="9" t="str">
        <f ca="1">+WORLDCUP!BD66</f>
        <v>Norway</v>
      </c>
      <c r="F20" s="9" t="str">
        <f ca="1">+WORLDCUP!BD61</f>
        <v>Australia</v>
      </c>
      <c r="G20" s="9" t="str">
        <f ca="1">+WORLDCUP!BD65</f>
        <v>Saudi Arabia</v>
      </c>
      <c r="H20" s="9" t="str">
        <f ca="1">+WORLDCUP!BD63</f>
        <v>Japan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Norway</v>
      </c>
      <c r="F21" s="9" t="str">
        <f ca="1">+WORLDCUP!BD61</f>
        <v>Australia</v>
      </c>
      <c r="G21" s="9" t="str">
        <f ca="1">+WORLDCUP!BD67</f>
        <v>Austria</v>
      </c>
      <c r="H21" s="9" t="str">
        <f ca="1">+WORLDCUP!BD63</f>
        <v>Japan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Austria</v>
      </c>
      <c r="F22" s="9" t="str">
        <f ca="1">+WORLDCUP!BD61</f>
        <v>Australia</v>
      </c>
      <c r="G22" s="9" t="str">
        <f ca="1">+WORLDCUP!BD65</f>
        <v>Saudi Arabia</v>
      </c>
      <c r="H22" s="9" t="str">
        <f ca="1">+WORLDCUP!BD63</f>
        <v>Japan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Norway</v>
      </c>
      <c r="F23" s="9" t="str">
        <f ca="1">+WORLDCUP!BD61</f>
        <v>Australia</v>
      </c>
      <c r="G23" s="9" t="str">
        <f ca="1">+WORLDCUP!BD65</f>
        <v>Saudi Arabia</v>
      </c>
      <c r="H23" s="9" t="str">
        <f ca="1">+WORLDCUP!BD63</f>
        <v>Japan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Austria</v>
      </c>
      <c r="F24" s="9" t="str">
        <f ca="1">+WORLDCUP!BD61</f>
        <v>Australia</v>
      </c>
      <c r="G24" s="9" t="str">
        <f ca="1">+WORLDCUP!BD65</f>
        <v>Saudi Arabia</v>
      </c>
      <c r="H24" s="9" t="str">
        <f ca="1">+WORLDCUP!BD63</f>
        <v>Japan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Austria</v>
      </c>
      <c r="F25" s="9" t="str">
        <f ca="1">+WORLDCUP!BD61</f>
        <v>Australia</v>
      </c>
      <c r="G25" s="9" t="str">
        <f ca="1">+WORLDCUP!BD65</f>
        <v>Saudi Arabia</v>
      </c>
      <c r="H25" s="9" t="str">
        <f ca="1">+WORLDCUP!BD63</f>
        <v>Japan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Austria</v>
      </c>
      <c r="E26" s="9" t="str">
        <f ca="1">+WORLDCUP!BD66</f>
        <v>Norway</v>
      </c>
      <c r="F26" s="9" t="str">
        <f ca="1">+WORLDCUP!BD60</f>
        <v>Scotland</v>
      </c>
      <c r="G26" s="9" t="str">
        <f ca="1">+WORLDCUP!BD65</f>
        <v>Saudi Arabia</v>
      </c>
      <c r="H26" s="9" t="str">
        <f ca="1">+WORLDCUP!BD61</f>
        <v>Australia</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New Zealand</v>
      </c>
      <c r="E27" s="9" t="str">
        <f ca="1">+WORLDCUP!BD66</f>
        <v>Norway</v>
      </c>
      <c r="F27" s="9" t="str">
        <f ca="1">+WORLDCUP!BD60</f>
        <v>Scotland</v>
      </c>
      <c r="G27" s="9" t="str">
        <f ca="1">+WORLDCUP!BD67</f>
        <v>Austria</v>
      </c>
      <c r="H27" s="9" t="str">
        <f ca="1">+WORLDCUP!BD61</f>
        <v>Australia</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New Zealand</v>
      </c>
      <c r="E28" s="9" t="str">
        <f ca="1">+WORLDCUP!BD67</f>
        <v>Austria</v>
      </c>
      <c r="F28" s="9" t="str">
        <f ca="1">+WORLDCUP!BD60</f>
        <v>Scotland</v>
      </c>
      <c r="G28" s="9" t="str">
        <f ca="1">+WORLDCUP!BD65</f>
        <v>Saudi Arabia</v>
      </c>
      <c r="H28" s="9" t="str">
        <f ca="1">+WORLDCUP!BD61</f>
        <v>Australia</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New Zealand</v>
      </c>
      <c r="E29" s="9" t="str">
        <f ca="1">+WORLDCUP!BD66</f>
        <v>Norway</v>
      </c>
      <c r="F29" s="9" t="str">
        <f ca="1">+WORLDCUP!BD60</f>
        <v>Scotland</v>
      </c>
      <c r="G29" s="9" t="str">
        <f ca="1">+WORLDCUP!BD65</f>
        <v>Saudi Arabia</v>
      </c>
      <c r="H29" s="9" t="str">
        <f ca="1">+WORLDCUP!BD61</f>
        <v>Australia</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New Zealand</v>
      </c>
      <c r="E30" s="9" t="str">
        <f ca="1">+WORLDCUP!BD67</f>
        <v>Austria</v>
      </c>
      <c r="F30" s="9" t="str">
        <f ca="1">+WORLDCUP!BD60</f>
        <v>Scotland</v>
      </c>
      <c r="G30" s="9" t="str">
        <f ca="1">+WORLDCUP!BD65</f>
        <v>Saudi Arabia</v>
      </c>
      <c r="H30" s="9" t="str">
        <f ca="1">+WORLDCUP!BD61</f>
        <v>Australia</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New Zealand</v>
      </c>
      <c r="E31" s="9" t="str">
        <f ca="1">+WORLDCUP!BD67</f>
        <v>Austria</v>
      </c>
      <c r="F31" s="9" t="str">
        <f ca="1">+WORLDCUP!BD60</f>
        <v>Scotland</v>
      </c>
      <c r="G31" s="9" t="str">
        <f ca="1">+WORLDCUP!BD65</f>
        <v>Saudi Arabia</v>
      </c>
      <c r="H31" s="9" t="str">
        <f ca="1">+WORLDCUP!BD61</f>
        <v>Australia</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1</v>
      </c>
      <c r="C32" s="9" t="str">
        <f ca="1">+WORLDCUP!BD60</f>
        <v>Scotland</v>
      </c>
      <c r="D32" s="9" t="str">
        <f ca="1">+WORLDCUP!BD67</f>
        <v>Austria</v>
      </c>
      <c r="E32" s="9" t="str">
        <f ca="1">+WORLDCUP!BD62</f>
        <v>Ivory Coast</v>
      </c>
      <c r="F32" s="9" t="str">
        <f ca="1">+WORLDCUP!BD61</f>
        <v>Australia</v>
      </c>
      <c r="G32" s="9" t="str">
        <f ca="1">+WORLDCUP!BD66</f>
        <v>Norway</v>
      </c>
      <c r="H32" s="9" t="str">
        <f ca="1">+WORLDCUP!BD63</f>
        <v>Japan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Austria</v>
      </c>
      <c r="E33" s="9" t="str">
        <f ca="1">+WORLDCUP!BD62</f>
        <v>Ivory Coast</v>
      </c>
      <c r="F33" s="9" t="str">
        <f ca="1">+WORLDCUP!BD61</f>
        <v>Australia</v>
      </c>
      <c r="G33" s="9" t="str">
        <f ca="1">+WORLDCUP!BD65</f>
        <v>Saudi Arabia</v>
      </c>
      <c r="H33" s="9" t="str">
        <f ca="1">+WORLDCUP!BD63</f>
        <v>Japan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Australia</v>
      </c>
      <c r="G34" s="9" t="str">
        <f ca="1">+WORLDCUP!BD65</f>
        <v>Saudi Arabia</v>
      </c>
      <c r="H34" s="9" t="str">
        <f ca="1">+WORLDCUP!BD63</f>
        <v>Japan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Austria</v>
      </c>
      <c r="E35" s="9" t="str">
        <f ca="1">+WORLDCUP!BD62</f>
        <v>Ivory Coast</v>
      </c>
      <c r="F35" s="9" t="str">
        <f ca="1">+WORLDCUP!BD61</f>
        <v>Australia</v>
      </c>
      <c r="G35" s="9" t="str">
        <f ca="1">+WORLDCUP!BD65</f>
        <v>Saudi Arabia</v>
      </c>
      <c r="H35" s="9" t="str">
        <f ca="1">+WORLDCUP!BD63</f>
        <v>Japan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Austria</v>
      </c>
      <c r="E36" s="9" t="str">
        <f ca="1">+WORLDCUP!BD62</f>
        <v>Ivory Coast</v>
      </c>
      <c r="F36" s="9" t="str">
        <f ca="1">+WORLDCUP!BD61</f>
        <v>Australia</v>
      </c>
      <c r="G36" s="9" t="str">
        <f ca="1">+WORLDCUP!BD65</f>
        <v>Saudi Arabia</v>
      </c>
      <c r="H36" s="9" t="str">
        <f ca="1">+WORLDCUP!BD63</f>
        <v>Japan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Ivory Coast</v>
      </c>
      <c r="F37" s="9" t="str">
        <f ca="1">+WORLDCUP!BD61</f>
        <v>Australia</v>
      </c>
      <c r="G37" s="9" t="str">
        <f ca="1">+WORLDCUP!BD67</f>
        <v>Austria</v>
      </c>
      <c r="H37" s="9" t="str">
        <f ca="1">+WORLDCUP!BD63</f>
        <v>Japan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Ivory Coast</v>
      </c>
      <c r="F38" s="9" t="str">
        <f ca="1">+WORLDCUP!BD61</f>
        <v>Australia</v>
      </c>
      <c r="G38" s="9" t="str">
        <f ca="1">+WORLDCUP!BD66</f>
        <v>Norway</v>
      </c>
      <c r="H38" s="9" t="str">
        <f ca="1">+WORLDCUP!BD63</f>
        <v>Japan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Ivory Coast</v>
      </c>
      <c r="F39" s="9" t="str">
        <f ca="1">+WORLDCUP!BD61</f>
        <v>Australia</v>
      </c>
      <c r="G39" s="9" t="str">
        <f ca="1">+WORLDCUP!BD67</f>
        <v>Austria</v>
      </c>
      <c r="H39" s="9" t="str">
        <f ca="1">+WORLDCUP!BD63</f>
        <v>Japan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Ivory Coast</v>
      </c>
      <c r="F40" s="9" t="str">
        <f ca="1">+WORLDCUP!BD61</f>
        <v>Australia</v>
      </c>
      <c r="G40" s="9" t="str">
        <f ca="1">+WORLDCUP!BD67</f>
        <v>Austria</v>
      </c>
      <c r="H40" s="9" t="str">
        <f ca="1">+WORLDCUP!BD63</f>
        <v>Japan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Ivory Coast</v>
      </c>
      <c r="F41" s="9" t="str">
        <f ca="1">+WORLDCUP!BD61</f>
        <v>Australia</v>
      </c>
      <c r="G41" s="9" t="str">
        <f ca="1">+WORLDCUP!BD65</f>
        <v>Saudi Arabia</v>
      </c>
      <c r="H41" s="9" t="str">
        <f ca="1">+WORLDCUP!BD63</f>
        <v>Japan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Austria</v>
      </c>
      <c r="F42" s="9" t="str">
        <f ca="1">+WORLDCUP!BD61</f>
        <v>Australia</v>
      </c>
      <c r="G42" s="9" t="str">
        <f ca="1">+WORLDCUP!BD65</f>
        <v>Saudi Arabia</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Austria</v>
      </c>
      <c r="F43" s="9" t="str">
        <f ca="1">+WORLDCUP!BD61</f>
        <v>Australia</v>
      </c>
      <c r="G43" s="9" t="str">
        <f ca="1">+WORLDCUP!BD65</f>
        <v>Saudi Arabia</v>
      </c>
      <c r="H43" s="9" t="str">
        <f ca="1">+WORLDCUP!BD63</f>
        <v>Japan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Ivory Coast</v>
      </c>
      <c r="F44" s="9" t="str">
        <f ca="1">+WORLDCUP!BD61</f>
        <v>Australia</v>
      </c>
      <c r="G44" s="9" t="str">
        <f ca="1">+WORLDCUP!BD65</f>
        <v>Saudi Arabia</v>
      </c>
      <c r="H44" s="9" t="str">
        <f ca="1">+WORLDCUP!BD63</f>
        <v>Japan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Ivory Coast</v>
      </c>
      <c r="F45" s="9" t="str">
        <f ca="1">+WORLDCUP!BD61</f>
        <v>Australia</v>
      </c>
      <c r="G45" s="9" t="str">
        <f ca="1">+WORLDCUP!BD65</f>
        <v>Saudi Arabia</v>
      </c>
      <c r="H45" s="9" t="str">
        <f ca="1">+WORLDCUP!BD63</f>
        <v>Japan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Austria</v>
      </c>
      <c r="F46" s="9" t="str">
        <f ca="1">+WORLDCUP!BD61</f>
        <v>Australia</v>
      </c>
      <c r="G46" s="9" t="str">
        <f ca="1">+WORLDCUP!BD65</f>
        <v>Saudi Arabia</v>
      </c>
      <c r="H46" s="9" t="str">
        <f ca="1">+WORLDCUP!BD63</f>
        <v>Japan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Canada</v>
      </c>
      <c r="F47" s="9" t="str">
        <f ca="1">+WORLDCUP!BD63</f>
        <v>Japan</v>
      </c>
      <c r="G47" s="9" t="str">
        <f ca="1">+WORLDCUP!BD66</f>
        <v>Norway</v>
      </c>
      <c r="H47" s="9" t="str">
        <f ca="1">+WORLDCUP!BD64</f>
        <v>New Zealand</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Austria</v>
      </c>
      <c r="E48" s="9" t="str">
        <f ca="1">+WORLDCUP!BD66</f>
        <v>Norway</v>
      </c>
      <c r="F48" s="9" t="str">
        <f ca="1">+WORLDCUP!BD59</f>
        <v>Canada</v>
      </c>
      <c r="G48" s="9" t="str">
        <f ca="1">+WORLDCUP!BD65</f>
        <v>Saudi Arabia</v>
      </c>
      <c r="H48" s="9" t="str">
        <f ca="1">+WORLDCUP!BD64</f>
        <v>New Zealand</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Austria</v>
      </c>
      <c r="E49" s="9" t="str">
        <f ca="1">+WORLDCUP!BD59</f>
        <v>Canada</v>
      </c>
      <c r="F49" s="9" t="str">
        <f ca="1">+WORLDCUP!BD63</f>
        <v>Japan</v>
      </c>
      <c r="G49" s="9" t="str">
        <f ca="1">+WORLDCUP!BD66</f>
        <v>Norway</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Austria</v>
      </c>
      <c r="E50" s="9" t="str">
        <f ca="1">+WORLDCUP!BD59</f>
        <v>Canada</v>
      </c>
      <c r="F50" s="9" t="str">
        <f ca="1">+WORLDCUP!BD63</f>
        <v>Japan</v>
      </c>
      <c r="G50" s="9" t="str">
        <f ca="1">+WORLDCUP!BD66</f>
        <v>Norway</v>
      </c>
      <c r="H50" s="9" t="str">
        <f ca="1">+WORLDCUP!BD64</f>
        <v>New Zealand</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Austria</v>
      </c>
      <c r="E51" s="9" t="str">
        <f ca="1">+WORLDCUP!BD59</f>
        <v>Canada</v>
      </c>
      <c r="F51" s="9" t="str">
        <f ca="1">+WORLDCUP!BD63</f>
        <v>Japan</v>
      </c>
      <c r="G51" s="9" t="str">
        <f ca="1">+WORLDCUP!BD65</f>
        <v>Saudi Arabia</v>
      </c>
      <c r="H51" s="9" t="str">
        <f ca="1">+WORLDCUP!BD64</f>
        <v>New Zealand</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New Zealand</v>
      </c>
      <c r="E52" s="9" t="str">
        <f ca="1">+WORLDCUP!BD59</f>
        <v>Canada</v>
      </c>
      <c r="F52" s="9" t="str">
        <f ca="1">+WORLDCUP!BD63</f>
        <v>Japan</v>
      </c>
      <c r="G52" s="9" t="str">
        <f ca="1">+WORLDCUP!BD66</f>
        <v>Norway</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Austria</v>
      </c>
      <c r="E53" s="9" t="str">
        <f ca="1">+WORLDCUP!BD59</f>
        <v>Canada</v>
      </c>
      <c r="F53" s="9" t="str">
        <f ca="1">+WORLDCUP!BD63</f>
        <v>Japan</v>
      </c>
      <c r="G53" s="9" t="str">
        <f ca="1">+WORLDCUP!BD65</f>
        <v>Saudi Arabia</v>
      </c>
      <c r="H53" s="9" t="str">
        <f ca="1">+WORLDCUP!BD64</f>
        <v>New Zealand</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Austria</v>
      </c>
      <c r="E54" s="9" t="str">
        <f ca="1">+WORLDCUP!BD59</f>
        <v>Canada</v>
      </c>
      <c r="F54" s="9" t="str">
        <f ca="1">+WORLDCUP!BD63</f>
        <v>Japan</v>
      </c>
      <c r="G54" s="9" t="str">
        <f ca="1">+WORLDCUP!BD65</f>
        <v>Saudi Arabia</v>
      </c>
      <c r="H54" s="9" t="str">
        <f ca="1">+WORLDCUP!BD64</f>
        <v>New Zealand</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Canada</v>
      </c>
      <c r="F55" s="9" t="str">
        <f ca="1">+WORLDCUP!BD61</f>
        <v>Australia</v>
      </c>
      <c r="G55" s="9" t="str">
        <f ca="1">+WORLDCUP!BD66</f>
        <v>Norway</v>
      </c>
      <c r="H55" s="9" t="str">
        <f ca="1">+WORLDCUP!BD64</f>
        <v>New Zealand</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Canada</v>
      </c>
      <c r="F56" s="9" t="str">
        <f ca="1">+WORLDCUP!BD61</f>
        <v>Australia</v>
      </c>
      <c r="G56" s="9" t="str">
        <f ca="1">+WORLDCUP!BD66</f>
        <v>Norway</v>
      </c>
      <c r="H56" s="9" t="str">
        <f ca="1">+WORLDCUP!BD63</f>
        <v>Japan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New Zealand</v>
      </c>
      <c r="E57" s="9" t="str">
        <f ca="1">+WORLDCUP!BD59</f>
        <v>Canada</v>
      </c>
      <c r="F57" s="9" t="str">
        <f ca="1">+WORLDCUP!BD61</f>
        <v>Australia</v>
      </c>
      <c r="G57" s="9" t="str">
        <f ca="1">+WORLDCUP!BD67</f>
        <v>Austria</v>
      </c>
      <c r="H57" s="9" t="str">
        <f ca="1">+WORLDCUP!BD63</f>
        <v>Japan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Canada</v>
      </c>
      <c r="F58" s="9" t="str">
        <f ca="1">+WORLDCUP!BD61</f>
        <v>Australia</v>
      </c>
      <c r="G58" s="9" t="str">
        <f ca="1">+WORLDCUP!BD67</f>
        <v>Austria</v>
      </c>
      <c r="H58" s="9" t="str">
        <f ca="1">+WORLDCUP!BD63</f>
        <v>Japan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Canada</v>
      </c>
      <c r="F59" s="9" t="str">
        <f ca="1">+WORLDCUP!BD61</f>
        <v>Australia</v>
      </c>
      <c r="G59" s="9" t="str">
        <f ca="1">+WORLDCUP!BD66</f>
        <v>Norway</v>
      </c>
      <c r="H59" s="9" t="str">
        <f ca="1">+WORLDCUP!BD63</f>
        <v>Japan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Canada</v>
      </c>
      <c r="F60" s="9" t="str">
        <f ca="1">+WORLDCUP!BD61</f>
        <v>Australia</v>
      </c>
      <c r="G60" s="9" t="str">
        <f ca="1">+WORLDCUP!BD67</f>
        <v>Austria</v>
      </c>
      <c r="H60" s="9" t="str">
        <f ca="1">+WORLDCUP!BD63</f>
        <v>Japan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Canada</v>
      </c>
      <c r="F61" s="9" t="str">
        <f ca="1">+WORLDCUP!BD61</f>
        <v>Australia</v>
      </c>
      <c r="G61" s="9" t="str">
        <f ca="1">+WORLDCUP!BD67</f>
        <v>Austria</v>
      </c>
      <c r="H61" s="9" t="str">
        <f ca="1">+WORLDCUP!BD63</f>
        <v>Japan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Austria</v>
      </c>
      <c r="E62" s="9" t="str">
        <f ca="1">+WORLDCUP!BD59</f>
        <v>Canada</v>
      </c>
      <c r="F62" s="9" t="str">
        <f ca="1">+WORLDCUP!BD61</f>
        <v>Australia</v>
      </c>
      <c r="G62" s="9" t="str">
        <f ca="1">+WORLDCUP!BD66</f>
        <v>Norway</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Austria</v>
      </c>
      <c r="E63" s="9" t="str">
        <f ca="1">+WORLDCUP!BD59</f>
        <v>Canada</v>
      </c>
      <c r="F63" s="9" t="str">
        <f ca="1">+WORLDCUP!BD61</f>
        <v>Australia</v>
      </c>
      <c r="G63" s="9" t="str">
        <f ca="1">+WORLDCUP!BD66</f>
        <v>Norway</v>
      </c>
      <c r="H63" s="9" t="str">
        <f ca="1">+WORLDCUP!BD64</f>
        <v>New Zealand</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Austria</v>
      </c>
      <c r="E64" s="9" t="str">
        <f ca="1">+WORLDCUP!BD59</f>
        <v>Canada</v>
      </c>
      <c r="F64" s="9" t="str">
        <f ca="1">+WORLDCUP!BD61</f>
        <v>Australia</v>
      </c>
      <c r="G64" s="9" t="str">
        <f ca="1">+WORLDCUP!BD65</f>
        <v>Saudi Arabia</v>
      </c>
      <c r="H64" s="9" t="str">
        <f ca="1">+WORLDCUP!BD64</f>
        <v>New Zealand</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New Zealand</v>
      </c>
      <c r="E65" s="9" t="str">
        <f ca="1">+WORLDCUP!BD59</f>
        <v>Canada</v>
      </c>
      <c r="F65" s="9" t="str">
        <f ca="1">+WORLDCUP!BD61</f>
        <v>Australia</v>
      </c>
      <c r="G65" s="9" t="str">
        <f ca="1">+WORLDCUP!BD66</f>
        <v>Norway</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Austria</v>
      </c>
      <c r="E66" s="9" t="str">
        <f ca="1">+WORLDCUP!BD59</f>
        <v>Canada</v>
      </c>
      <c r="F66" s="9" t="str">
        <f ca="1">+WORLDCUP!BD61</f>
        <v>Australia</v>
      </c>
      <c r="G66" s="9" t="str">
        <f ca="1">+WORLDCUP!BD65</f>
        <v>Saudi Arabia</v>
      </c>
      <c r="H66" s="9" t="str">
        <f ca="1">+WORLDCUP!BD64</f>
        <v>New Zealand</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Austria</v>
      </c>
      <c r="E67" s="9" t="str">
        <f ca="1">+WORLDCUP!BD59</f>
        <v>Canada</v>
      </c>
      <c r="F67" s="9" t="str">
        <f ca="1">+WORLDCUP!BD61</f>
        <v>Australia</v>
      </c>
      <c r="G67" s="9" t="str">
        <f ca="1">+WORLDCUP!BD65</f>
        <v>Saudi Arabia</v>
      </c>
      <c r="H67" s="9" t="str">
        <f ca="1">+WORLDCUP!BD64</f>
        <v>New Zealand</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Austria</v>
      </c>
      <c r="E68" s="9" t="str">
        <f ca="1">+WORLDCUP!BD59</f>
        <v>Canada</v>
      </c>
      <c r="F68" s="9" t="str">
        <f ca="1">+WORLDCUP!BD61</f>
        <v>Australia</v>
      </c>
      <c r="G68" s="9" t="str">
        <f ca="1">+WORLDCUP!BD66</f>
        <v>Norway</v>
      </c>
      <c r="H68" s="9" t="str">
        <f ca="1">+WORLDCUP!BD63</f>
        <v>Japan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Austria</v>
      </c>
      <c r="E69" s="9" t="str">
        <f ca="1">+WORLDCUP!BD59</f>
        <v>Canada</v>
      </c>
      <c r="F69" s="9" t="str">
        <f ca="1">+WORLDCUP!BD61</f>
        <v>Australia</v>
      </c>
      <c r="G69" s="9" t="str">
        <f ca="1">+WORLDCUP!BD65</f>
        <v>Saudi Arabia</v>
      </c>
      <c r="H69" s="9" t="str">
        <f ca="1">+WORLDCUP!BD63</f>
        <v>Japan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Canada</v>
      </c>
      <c r="F70" s="9" t="str">
        <f ca="1">+WORLDCUP!BD61</f>
        <v>Australia</v>
      </c>
      <c r="G70" s="9" t="str">
        <f ca="1">+WORLDCUP!BD65</f>
        <v>Saudi Arabia</v>
      </c>
      <c r="H70" s="9" t="str">
        <f ca="1">+WORLDCUP!BD63</f>
        <v>Japan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Austria</v>
      </c>
      <c r="E71" s="9" t="str">
        <f ca="1">+WORLDCUP!BD59</f>
        <v>Canada</v>
      </c>
      <c r="F71" s="9" t="str">
        <f ca="1">+WORLDCUP!BD61</f>
        <v>Australia</v>
      </c>
      <c r="G71" s="9" t="str">
        <f ca="1">+WORLDCUP!BD65</f>
        <v>Saudi Arabia</v>
      </c>
      <c r="H71" s="9" t="str">
        <f ca="1">+WORLDCUP!BD63</f>
        <v>Japan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Austria</v>
      </c>
      <c r="E72" s="9" t="str">
        <f ca="1">+WORLDCUP!BD59</f>
        <v>Canada</v>
      </c>
      <c r="F72" s="9" t="str">
        <f ca="1">+WORLDCUP!BD61</f>
        <v>Australia</v>
      </c>
      <c r="G72" s="9" t="str">
        <f ca="1">+WORLDCUP!BD65</f>
        <v>Saudi Arabia</v>
      </c>
      <c r="H72" s="9" t="str">
        <f ca="1">+WORLDCUP!BD63</f>
        <v>Japan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New Zealand</v>
      </c>
      <c r="E73" s="9" t="str">
        <f ca="1">+WORLDCUP!BD59</f>
        <v>Canada</v>
      </c>
      <c r="F73" s="9" t="str">
        <f ca="1">+WORLDCUP!BD61</f>
        <v>Australia</v>
      </c>
      <c r="G73" s="9" t="str">
        <f ca="1">+WORLDCUP!BD67</f>
        <v>Austria</v>
      </c>
      <c r="H73" s="9" t="str">
        <f ca="1">+WORLDCUP!BD63</f>
        <v>Japan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New Zealand</v>
      </c>
      <c r="E74" s="9" t="str">
        <f ca="1">+WORLDCUP!BD59</f>
        <v>Canada</v>
      </c>
      <c r="F74" s="9" t="str">
        <f ca="1">+WORLDCUP!BD61</f>
        <v>Australia</v>
      </c>
      <c r="G74" s="9" t="str">
        <f ca="1">+WORLDCUP!BD66</f>
        <v>Norway</v>
      </c>
      <c r="H74" s="9" t="str">
        <f ca="1">+WORLDCUP!BD63</f>
        <v>Japan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New Zealand</v>
      </c>
      <c r="E75" s="9" t="str">
        <f ca="1">+WORLDCUP!BD59</f>
        <v>Canada</v>
      </c>
      <c r="F75" s="9" t="str">
        <f ca="1">+WORLDCUP!BD61</f>
        <v>Australia</v>
      </c>
      <c r="G75" s="9" t="str">
        <f ca="1">+WORLDCUP!BD67</f>
        <v>Austria</v>
      </c>
      <c r="H75" s="9" t="str">
        <f ca="1">+WORLDCUP!BD63</f>
        <v>Japan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New Zealand</v>
      </c>
      <c r="E76" s="9" t="str">
        <f ca="1">+WORLDCUP!BD59</f>
        <v>Canada</v>
      </c>
      <c r="F76" s="9" t="str">
        <f ca="1">+WORLDCUP!BD61</f>
        <v>Australia</v>
      </c>
      <c r="G76" s="9" t="str">
        <f ca="1">+WORLDCUP!BD67</f>
        <v>Austria</v>
      </c>
      <c r="H76" s="9" t="str">
        <f ca="1">+WORLDCUP!BD63</f>
        <v>Japan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New Zealand</v>
      </c>
      <c r="E77" s="9" t="str">
        <f ca="1">+WORLDCUP!BD59</f>
        <v>Canada</v>
      </c>
      <c r="F77" s="9" t="str">
        <f ca="1">+WORLDCUP!BD61</f>
        <v>Australia</v>
      </c>
      <c r="G77" s="9" t="str">
        <f ca="1">+WORLDCUP!BD65</f>
        <v>Saudi Arabia</v>
      </c>
      <c r="H77" s="9" t="str">
        <f ca="1">+WORLDCUP!BD63</f>
        <v>Japan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Canada</v>
      </c>
      <c r="F78" s="9" t="str">
        <f ca="1">+WORLDCUP!BD61</f>
        <v>Australia</v>
      </c>
      <c r="G78" s="9" t="str">
        <f ca="1">+WORLDCUP!BD67</f>
        <v>Austria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Canada</v>
      </c>
      <c r="F79" s="9" t="str">
        <f ca="1">+WORLDCUP!BD61</f>
        <v>Australia</v>
      </c>
      <c r="G79" s="9" t="str">
        <f ca="1">+WORLDCUP!BD67</f>
        <v>Austria</v>
      </c>
      <c r="H79" s="9" t="str">
        <f ca="1">+WORLDCUP!BD63</f>
        <v>Japan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New Zealand</v>
      </c>
      <c r="E80" s="9" t="str">
        <f ca="1">+WORLDCUP!BD59</f>
        <v>Canada</v>
      </c>
      <c r="F80" s="9" t="str">
        <f ca="1">+WORLDCUP!BD61</f>
        <v>Australia</v>
      </c>
      <c r="G80" s="9" t="str">
        <f ca="1">+WORLDCUP!BD65</f>
        <v>Saudi Arabia</v>
      </c>
      <c r="H80" s="9" t="str">
        <f ca="1">+WORLDCUP!BD63</f>
        <v>Japan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New Zealand</v>
      </c>
      <c r="E81" s="9" t="str">
        <f ca="1">+WORLDCUP!BD59</f>
        <v>Canada</v>
      </c>
      <c r="F81" s="9" t="str">
        <f ca="1">+WORLDCUP!BD61</f>
        <v>Australia</v>
      </c>
      <c r="G81" s="9" t="str">
        <f ca="1">+WORLDCUP!BD65</f>
        <v>Saudi Arabia</v>
      </c>
      <c r="H81" s="9" t="str">
        <f ca="1">+WORLDCUP!BD63</f>
        <v>Japan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Canada</v>
      </c>
      <c r="F82" s="9" t="str">
        <f ca="1">+WORLDCUP!BD61</f>
        <v>Australia</v>
      </c>
      <c r="G82" s="9" t="str">
        <f ca="1">+WORLDCUP!BD67</f>
        <v>Austria</v>
      </c>
      <c r="H82" s="9" t="str">
        <f ca="1">+WORLDCUP!BD63</f>
        <v>Japan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Canada</v>
      </c>
      <c r="F83" s="9" t="str">
        <f ca="1">+WORLDCUP!BD60</f>
        <v>Scotland</v>
      </c>
      <c r="G83" s="9" t="str">
        <f ca="1">+WORLDCUP!BD66</f>
        <v>Norway</v>
      </c>
      <c r="H83" s="9" t="str">
        <f ca="1">+WORLDCUP!BD64</f>
        <v>New Zealand</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Canada</v>
      </c>
      <c r="F84" s="9" t="str">
        <f ca="1">+WORLDCUP!BD60</f>
        <v>Scotland</v>
      </c>
      <c r="G84" s="9" t="str">
        <f ca="1">+WORLDCUP!BD66</f>
        <v>Norway</v>
      </c>
      <c r="H84" s="9" t="str">
        <f ca="1">+WORLDCUP!BD63</f>
        <v>Japan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New Zealand</v>
      </c>
      <c r="E85" s="9" t="str">
        <f ca="1">+WORLDCUP!BD59</f>
        <v>Canada</v>
      </c>
      <c r="F85" s="9" t="str">
        <f ca="1">+WORLDCUP!BD60</f>
        <v>Scotland</v>
      </c>
      <c r="G85" s="9" t="str">
        <f ca="1">+WORLDCUP!BD67</f>
        <v>Austria</v>
      </c>
      <c r="H85" s="9" t="str">
        <f ca="1">+WORLDCUP!BD63</f>
        <v>Japan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Canada</v>
      </c>
      <c r="F86" s="9" t="str">
        <f ca="1">+WORLDCUP!BD60</f>
        <v>Scotland</v>
      </c>
      <c r="G86" s="9" t="str">
        <f ca="1">+WORLDCUP!BD67</f>
        <v>Austria</v>
      </c>
      <c r="H86" s="9" t="str">
        <f ca="1">+WORLDCUP!BD63</f>
        <v>Japan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Canada</v>
      </c>
      <c r="F87" s="9" t="str">
        <f ca="1">+WORLDCUP!BD60</f>
        <v>Scotland</v>
      </c>
      <c r="G87" s="9" t="str">
        <f ca="1">+WORLDCUP!BD66</f>
        <v>Norway</v>
      </c>
      <c r="H87" s="9" t="str">
        <f ca="1">+WORLDCUP!BD63</f>
        <v>Japan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Canada</v>
      </c>
      <c r="F88" s="9" t="str">
        <f ca="1">+WORLDCUP!BD60</f>
        <v>Scotland</v>
      </c>
      <c r="G88" s="9" t="str">
        <f ca="1">+WORLDCUP!BD67</f>
        <v>Austria</v>
      </c>
      <c r="H88" s="9" t="str">
        <f ca="1">+WORLDCUP!BD63</f>
        <v>Japan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Canada</v>
      </c>
      <c r="F89" s="9" t="str">
        <f ca="1">+WORLDCUP!BD60</f>
        <v>Scotland</v>
      </c>
      <c r="G89" s="9" t="str">
        <f ca="1">+WORLDCUP!BD67</f>
        <v>Austria</v>
      </c>
      <c r="H89" s="9" t="str">
        <f ca="1">+WORLDCUP!BD63</f>
        <v>Japan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Austria</v>
      </c>
      <c r="E90" s="9" t="str">
        <f ca="1">+WORLDCUP!BD59</f>
        <v>Canada</v>
      </c>
      <c r="F90" s="9" t="str">
        <f ca="1">+WORLDCUP!BD60</f>
        <v>Scotland</v>
      </c>
      <c r="G90" s="9" t="str">
        <f ca="1">+WORLDCUP!BD66</f>
        <v>Norway</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Austria</v>
      </c>
      <c r="E91" s="9" t="str">
        <f ca="1">+WORLDCUP!BD59</f>
        <v>Canada</v>
      </c>
      <c r="F91" s="9" t="str">
        <f ca="1">+WORLDCUP!BD60</f>
        <v>Scotland</v>
      </c>
      <c r="G91" s="9" t="str">
        <f ca="1">+WORLDCUP!BD66</f>
        <v>Norway</v>
      </c>
      <c r="H91" s="9" t="str">
        <f ca="1">+WORLDCUP!BD64</f>
        <v>New Zealand</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Austria</v>
      </c>
      <c r="E92" s="9" t="str">
        <f ca="1">+WORLDCUP!BD59</f>
        <v>Canada</v>
      </c>
      <c r="F92" s="9" t="str">
        <f ca="1">+WORLDCUP!BD60</f>
        <v>Scotland</v>
      </c>
      <c r="G92" s="9" t="str">
        <f ca="1">+WORLDCUP!BD65</f>
        <v>Saudi Arabia</v>
      </c>
      <c r="H92" s="9" t="str">
        <f ca="1">+WORLDCUP!BD64</f>
        <v>New Zealand</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New Zealand</v>
      </c>
      <c r="E93" s="9" t="str">
        <f ca="1">+WORLDCUP!BD59</f>
        <v>Canada</v>
      </c>
      <c r="F93" s="9" t="str">
        <f ca="1">+WORLDCUP!BD60</f>
        <v>Scotland</v>
      </c>
      <c r="G93" s="9" t="str">
        <f ca="1">+WORLDCUP!BD66</f>
        <v>Norway</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Austria</v>
      </c>
      <c r="E94" s="9" t="str">
        <f ca="1">+WORLDCUP!BD59</f>
        <v>Canada</v>
      </c>
      <c r="F94" s="9" t="str">
        <f ca="1">+WORLDCUP!BD60</f>
        <v>Scotland</v>
      </c>
      <c r="G94" s="9" t="str">
        <f ca="1">+WORLDCUP!BD65</f>
        <v>Saudi Arabia</v>
      </c>
      <c r="H94" s="9" t="str">
        <f ca="1">+WORLDCUP!BD64</f>
        <v>New Zealand</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Austria</v>
      </c>
      <c r="E95" s="9" t="str">
        <f ca="1">+WORLDCUP!BD59</f>
        <v>Canada</v>
      </c>
      <c r="F95" s="9" t="str">
        <f ca="1">+WORLDCUP!BD60</f>
        <v>Scotland</v>
      </c>
      <c r="G95" s="9" t="str">
        <f ca="1">+WORLDCUP!BD65</f>
        <v>Saudi Arabia</v>
      </c>
      <c r="H95" s="9" t="str">
        <f ca="1">+WORLDCUP!BD64</f>
        <v>New Zealand</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Austria</v>
      </c>
      <c r="E96" s="9" t="str">
        <f ca="1">+WORLDCUP!BD59</f>
        <v>Canada</v>
      </c>
      <c r="F96" s="9" t="str">
        <f ca="1">+WORLDCUP!BD60</f>
        <v>Scotland</v>
      </c>
      <c r="G96" s="9" t="str">
        <f ca="1">+WORLDCUP!BD66</f>
        <v>Norway</v>
      </c>
      <c r="H96" s="9" t="str">
        <f ca="1">+WORLDCUP!BD63</f>
        <v>Japan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Austria</v>
      </c>
      <c r="E97" s="9" t="str">
        <f ca="1">+WORLDCUP!BD59</f>
        <v>Canada</v>
      </c>
      <c r="F97" s="9" t="str">
        <f ca="1">+WORLDCUP!BD60</f>
        <v>Scotland</v>
      </c>
      <c r="G97" s="9" t="str">
        <f ca="1">+WORLDCUP!BD65</f>
        <v>Saudi Arabia</v>
      </c>
      <c r="H97" s="9" t="str">
        <f ca="1">+WORLDCUP!BD63</f>
        <v>Japan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Canada</v>
      </c>
      <c r="F98" s="9" t="str">
        <f ca="1">+WORLDCUP!BD60</f>
        <v>Scotland</v>
      </c>
      <c r="G98" s="9" t="str">
        <f ca="1">+WORLDCUP!BD65</f>
        <v>Saudi Arabia</v>
      </c>
      <c r="H98" s="9" t="str">
        <f ca="1">+WORLDCUP!BD63</f>
        <v>Japan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Austria</v>
      </c>
      <c r="E99" s="9" t="str">
        <f ca="1">+WORLDCUP!BD59</f>
        <v>Canada</v>
      </c>
      <c r="F99" s="9" t="str">
        <f ca="1">+WORLDCUP!BD60</f>
        <v>Scotland</v>
      </c>
      <c r="G99" s="9" t="str">
        <f ca="1">+WORLDCUP!BD65</f>
        <v>Saudi Arabia</v>
      </c>
      <c r="H99" s="9" t="str">
        <f ca="1">+WORLDCUP!BD63</f>
        <v>Japan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Austria</v>
      </c>
      <c r="E100" s="9" t="str">
        <f ca="1">+WORLDCUP!BD59</f>
        <v>Canada</v>
      </c>
      <c r="F100" s="9" t="str">
        <f ca="1">+WORLDCUP!BD60</f>
        <v>Scotland</v>
      </c>
      <c r="G100" s="9" t="str">
        <f ca="1">+WORLDCUP!BD65</f>
        <v>Saudi Arabia</v>
      </c>
      <c r="H100" s="9" t="str">
        <f ca="1">+WORLDCUP!BD63</f>
        <v>Japan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New Zealand</v>
      </c>
      <c r="E101" s="9" t="str">
        <f ca="1">+WORLDCUP!BD59</f>
        <v>Canada</v>
      </c>
      <c r="F101" s="9" t="str">
        <f ca="1">+WORLDCUP!BD60</f>
        <v>Scotland</v>
      </c>
      <c r="G101" s="9" t="str">
        <f ca="1">+WORLDCUP!BD67</f>
        <v>Austria</v>
      </c>
      <c r="H101" s="9" t="str">
        <f ca="1">+WORLDCUP!BD63</f>
        <v>Japan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New Zealand</v>
      </c>
      <c r="E102" s="9" t="str">
        <f ca="1">+WORLDCUP!BD59</f>
        <v>Canada</v>
      </c>
      <c r="F102" s="9" t="str">
        <f ca="1">+WORLDCUP!BD60</f>
        <v>Scotland</v>
      </c>
      <c r="G102" s="9" t="str">
        <f ca="1">+WORLDCUP!BD66</f>
        <v>Norway</v>
      </c>
      <c r="H102" s="9" t="str">
        <f ca="1">+WORLDCUP!BD63</f>
        <v>Japan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New Zealand</v>
      </c>
      <c r="E103" s="9" t="str">
        <f ca="1">+WORLDCUP!BD59</f>
        <v>Canada</v>
      </c>
      <c r="F103" s="9" t="str">
        <f ca="1">+WORLDCUP!BD60</f>
        <v>Scotland</v>
      </c>
      <c r="G103" s="9" t="str">
        <f ca="1">+WORLDCUP!BD67</f>
        <v>Austria</v>
      </c>
      <c r="H103" s="9" t="str">
        <f ca="1">+WORLDCUP!BD63</f>
        <v>Japan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New Zealand</v>
      </c>
      <c r="E104" s="9" t="str">
        <f ca="1">+WORLDCUP!BD59</f>
        <v>Canada</v>
      </c>
      <c r="F104" s="9" t="str">
        <f ca="1">+WORLDCUP!BD60</f>
        <v>Scotland</v>
      </c>
      <c r="G104" s="9" t="str">
        <f ca="1">+WORLDCUP!BD67</f>
        <v>Austria</v>
      </c>
      <c r="H104" s="9" t="str">
        <f ca="1">+WORLDCUP!BD63</f>
        <v>Japan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New Zealand</v>
      </c>
      <c r="E105" s="9" t="str">
        <f ca="1">+WORLDCUP!BD59</f>
        <v>Canada</v>
      </c>
      <c r="F105" s="9" t="str">
        <f ca="1">+WORLDCUP!BD60</f>
        <v>Scotland</v>
      </c>
      <c r="G105" s="9" t="str">
        <f ca="1">+WORLDCUP!BD65</f>
        <v>Saudi Arabia</v>
      </c>
      <c r="H105" s="9" t="str">
        <f ca="1">+WORLDCUP!BD63</f>
        <v>Japan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Canada</v>
      </c>
      <c r="F106" s="9" t="str">
        <f ca="1">+WORLDCUP!BD60</f>
        <v>Scotland</v>
      </c>
      <c r="G106" s="9" t="str">
        <f ca="1">+WORLDCUP!BD67</f>
        <v>Austria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Canada</v>
      </c>
      <c r="F107" s="9" t="str">
        <f ca="1">+WORLDCUP!BD60</f>
        <v>Scotland</v>
      </c>
      <c r="G107" s="9" t="str">
        <f ca="1">+WORLDCUP!BD67</f>
        <v>Austria</v>
      </c>
      <c r="H107" s="9" t="str">
        <f ca="1">+WORLDCUP!BD63</f>
        <v>Japan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New Zealand</v>
      </c>
      <c r="E108" s="9" t="str">
        <f ca="1">+WORLDCUP!BD59</f>
        <v>Canada</v>
      </c>
      <c r="F108" s="9" t="str">
        <f ca="1">+WORLDCUP!BD60</f>
        <v>Scotland</v>
      </c>
      <c r="G108" s="9" t="str">
        <f ca="1">+WORLDCUP!BD65</f>
        <v>Saudi Arabia</v>
      </c>
      <c r="H108" s="9" t="str">
        <f ca="1">+WORLDCUP!BD63</f>
        <v>Japan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New Zealand</v>
      </c>
      <c r="E109" s="9" t="str">
        <f ca="1">+WORLDCUP!BD59</f>
        <v>Canada</v>
      </c>
      <c r="F109" s="9" t="str">
        <f ca="1">+WORLDCUP!BD60</f>
        <v>Scotland</v>
      </c>
      <c r="G109" s="9" t="str">
        <f ca="1">+WORLDCUP!BD65</f>
        <v>Saudi Arabia</v>
      </c>
      <c r="H109" s="9" t="str">
        <f ca="1">+WORLDCUP!BD63</f>
        <v>Japan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Canada</v>
      </c>
      <c r="F110" s="9" t="str">
        <f ca="1">+WORLDCUP!BD60</f>
        <v>Scotland</v>
      </c>
      <c r="G110" s="9" t="str">
        <f ca="1">+WORLDCUP!BD67</f>
        <v>Austria</v>
      </c>
      <c r="H110" s="9" t="str">
        <f ca="1">+WORLDCUP!BD63</f>
        <v>Japan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Canada</v>
      </c>
      <c r="F111" s="9" t="str">
        <f ca="1">+WORLDCUP!BD60</f>
        <v>Scotland</v>
      </c>
      <c r="G111" s="9" t="str">
        <f ca="1">+WORLDCUP!BD66</f>
        <v>Norway</v>
      </c>
      <c r="H111" s="9" t="str">
        <f ca="1">+WORLDCUP!BD61</f>
        <v>Australia</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New Zealand</v>
      </c>
      <c r="E112" s="9" t="str">
        <f ca="1">+WORLDCUP!BD59</f>
        <v>Canada</v>
      </c>
      <c r="F112" s="9" t="str">
        <f ca="1">+WORLDCUP!BD60</f>
        <v>Scotland</v>
      </c>
      <c r="G112" s="9" t="str">
        <f ca="1">+WORLDCUP!BD67</f>
        <v>Austria</v>
      </c>
      <c r="H112" s="9" t="str">
        <f ca="1">+WORLDCUP!BD61</f>
        <v>Australia</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Canada</v>
      </c>
      <c r="F113" s="9" t="str">
        <f ca="1">+WORLDCUP!BD60</f>
        <v>Scotland</v>
      </c>
      <c r="G113" s="9" t="str">
        <f ca="1">+WORLDCUP!BD67</f>
        <v>Austria</v>
      </c>
      <c r="H113" s="9" t="str">
        <f ca="1">+WORLDCUP!BD61</f>
        <v>Australia</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Canada</v>
      </c>
      <c r="F114" s="9" t="str">
        <f ca="1">+WORLDCUP!BD60</f>
        <v>Scotland</v>
      </c>
      <c r="G114" s="9" t="str">
        <f ca="1">+WORLDCUP!BD66</f>
        <v>Norway</v>
      </c>
      <c r="H114" s="9" t="str">
        <f ca="1">+WORLDCUP!BD61</f>
        <v>Australia</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Canada</v>
      </c>
      <c r="F115" s="9" t="str">
        <f ca="1">+WORLDCUP!BD60</f>
        <v>Scotland</v>
      </c>
      <c r="G115" s="9" t="str">
        <f ca="1">+WORLDCUP!BD67</f>
        <v>Austria</v>
      </c>
      <c r="H115" s="9" t="str">
        <f ca="1">+WORLDCUP!BD61</f>
        <v>Australia</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Canada</v>
      </c>
      <c r="F116" s="9" t="str">
        <f ca="1">+WORLDCUP!BD60</f>
        <v>Scotland</v>
      </c>
      <c r="G116" s="9" t="str">
        <f ca="1">+WORLDCUP!BD67</f>
        <v>Austria</v>
      </c>
      <c r="H116" s="9" t="str">
        <f ca="1">+WORLDCUP!BD61</f>
        <v>Australia</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Austria</v>
      </c>
      <c r="E117" s="9" t="str">
        <f ca="1">+WORLDCUP!BD59</f>
        <v>Canada</v>
      </c>
      <c r="F117" s="9" t="str">
        <f ca="1">+WORLDCUP!BD61</f>
        <v>Australia</v>
      </c>
      <c r="G117" s="9" t="str">
        <f ca="1">+WORLDCUP!BD66</f>
        <v>Norway</v>
      </c>
      <c r="H117" s="9" t="str">
        <f ca="1">+WORLDCUP!BD63</f>
        <v>Japan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Austria</v>
      </c>
      <c r="E118" s="9" t="str">
        <f ca="1">+WORLDCUP!BD59</f>
        <v>Canada</v>
      </c>
      <c r="F118" s="9" t="str">
        <f ca="1">+WORLDCUP!BD61</f>
        <v>Australia</v>
      </c>
      <c r="G118" s="9" t="str">
        <f ca="1">+WORLDCUP!BD65</f>
        <v>Saudi Arabia</v>
      </c>
      <c r="H118" s="9" t="str">
        <f ca="1">+WORLDCUP!BD63</f>
        <v>Japan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Canada</v>
      </c>
      <c r="F119" s="9" t="str">
        <f ca="1">+WORLDCUP!BD61</f>
        <v>Australia</v>
      </c>
      <c r="G119" s="9" t="str">
        <f ca="1">+WORLDCUP!BD65</f>
        <v>Saudi Arabia</v>
      </c>
      <c r="H119" s="9" t="str">
        <f ca="1">+WORLDCUP!BD63</f>
        <v>Japan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Austria</v>
      </c>
      <c r="E120" s="9" t="str">
        <f ca="1">+WORLDCUP!BD59</f>
        <v>Canada</v>
      </c>
      <c r="F120" s="9" t="str">
        <f ca="1">+WORLDCUP!BD61</f>
        <v>Australia</v>
      </c>
      <c r="G120" s="9" t="str">
        <f ca="1">+WORLDCUP!BD65</f>
        <v>Saudi Arabia</v>
      </c>
      <c r="H120" s="9" t="str">
        <f ca="1">+WORLDCUP!BD63</f>
        <v>Japan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Austria</v>
      </c>
      <c r="E121" s="9" t="str">
        <f ca="1">+WORLDCUP!BD59</f>
        <v>Canada</v>
      </c>
      <c r="F121" s="9" t="str">
        <f ca="1">+WORLDCUP!BD61</f>
        <v>Australia</v>
      </c>
      <c r="G121" s="9" t="str">
        <f ca="1">+WORLDCUP!BD65</f>
        <v>Saudi Arabia</v>
      </c>
      <c r="H121" s="9" t="str">
        <f ca="1">+WORLDCUP!BD63</f>
        <v>Japan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Canada</v>
      </c>
      <c r="F122" s="9" t="str">
        <f ca="1">+WORLDCUP!BD61</f>
        <v>Australia</v>
      </c>
      <c r="G122" s="9" t="str">
        <f ca="1">+WORLDCUP!BD67</f>
        <v>Austria</v>
      </c>
      <c r="H122" s="9" t="str">
        <f ca="1">+WORLDCUP!BD63</f>
        <v>Japan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Canada</v>
      </c>
      <c r="F123" s="9" t="str">
        <f ca="1">+WORLDCUP!BD61</f>
        <v>Australia</v>
      </c>
      <c r="G123" s="9" t="str">
        <f ca="1">+WORLDCUP!BD66</f>
        <v>Norway</v>
      </c>
      <c r="H123" s="9" t="str">
        <f ca="1">+WORLDCUP!BD63</f>
        <v>Japan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Canada</v>
      </c>
      <c r="F124" s="9" t="str">
        <f ca="1">+WORLDCUP!BD61</f>
        <v>Australia</v>
      </c>
      <c r="G124" s="9" t="str">
        <f ca="1">+WORLDCUP!BD67</f>
        <v>Austria</v>
      </c>
      <c r="H124" s="9" t="str">
        <f ca="1">+WORLDCUP!BD63</f>
        <v>Japan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Canada</v>
      </c>
      <c r="F125" s="9" t="str">
        <f ca="1">+WORLDCUP!BD61</f>
        <v>Australia</v>
      </c>
      <c r="G125" s="9" t="str">
        <f ca="1">+WORLDCUP!BD67</f>
        <v>Austria</v>
      </c>
      <c r="H125" s="9" t="str">
        <f ca="1">+WORLDCUP!BD63</f>
        <v>Japan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Canada</v>
      </c>
      <c r="F126" s="9" t="str">
        <f ca="1">+WORLDCUP!BD61</f>
        <v>Australia</v>
      </c>
      <c r="G126" s="9" t="str">
        <f ca="1">+WORLDCUP!BD65</f>
        <v>Saudi Arabia</v>
      </c>
      <c r="H126" s="9" t="str">
        <f ca="1">+WORLDCUP!BD63</f>
        <v>Japan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Canada</v>
      </c>
      <c r="F127" s="9" t="str">
        <f ca="1">+WORLDCUP!BD61</f>
        <v>Australia</v>
      </c>
      <c r="G127" s="9" t="str">
        <f ca="1">+WORLDCUP!BD65</f>
        <v>Saudi Arabia</v>
      </c>
      <c r="H127" s="9" t="str">
        <f ca="1">+WORLDCUP!BD63</f>
        <v>Japan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Canada</v>
      </c>
      <c r="F128" s="9" t="str">
        <f ca="1">+WORLDCUP!BD60</f>
        <v>Scotland</v>
      </c>
      <c r="G128" s="9" t="str">
        <f ca="1">+WORLDCUP!BD67</f>
        <v>Austria</v>
      </c>
      <c r="H128" s="9" t="str">
        <f ca="1">+WORLDCUP!BD63</f>
        <v>Japan</v>
      </c>
      <c r="I128" s="9" t="str">
        <f ca="1">+WORLDCUP!BD61</f>
        <v>Australia</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Canada</v>
      </c>
      <c r="F129" s="9" t="str">
        <f ca="1">+WORLDCUP!BD61</f>
        <v>Australia</v>
      </c>
      <c r="G129" s="9" t="str">
        <f ca="1">+WORLDCUP!BD65</f>
        <v>Saudi Arabia</v>
      </c>
      <c r="H129" s="9" t="str">
        <f ca="1">+WORLDCUP!BD63</f>
        <v>Japan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Canada</v>
      </c>
      <c r="F130" s="9" t="str">
        <f ca="1">+WORLDCUP!BD61</f>
        <v>Australia</v>
      </c>
      <c r="G130" s="9" t="str">
        <f ca="1">+WORLDCUP!BD65</f>
        <v>Saudi Arabia</v>
      </c>
      <c r="H130" s="9" t="str">
        <f ca="1">+WORLDCUP!BD63</f>
        <v>Japan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Canada</v>
      </c>
      <c r="F131" s="9" t="str">
        <f ca="1">+WORLDCUP!BD60</f>
        <v>Scotland</v>
      </c>
      <c r="G131" s="9" t="str">
        <f ca="1">+WORLDCUP!BD67</f>
        <v>Austria</v>
      </c>
      <c r="H131" s="9" t="str">
        <f ca="1">+WORLDCUP!BD63</f>
        <v>Japan</v>
      </c>
      <c r="I131" s="9" t="str">
        <f ca="1">+WORLDCUP!BD61</f>
        <v>Australia</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Austria</v>
      </c>
      <c r="E132" s="9" t="str">
        <f ca="1">+WORLDCUP!BD59</f>
        <v>Canada</v>
      </c>
      <c r="F132" s="9" t="str">
        <f ca="1">+WORLDCUP!BD60</f>
        <v>Scotland</v>
      </c>
      <c r="G132" s="9" t="str">
        <f ca="1">+WORLDCUP!BD66</f>
        <v>Norway</v>
      </c>
      <c r="H132" s="9" t="str">
        <f ca="1">+WORLDCUP!BD61</f>
        <v>Australia</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Austria</v>
      </c>
      <c r="E133" s="9" t="str">
        <f ca="1">+WORLDCUP!BD59</f>
        <v>Canada</v>
      </c>
      <c r="F133" s="9" t="str">
        <f ca="1">+WORLDCUP!BD60</f>
        <v>Scotland</v>
      </c>
      <c r="G133" s="9" t="str">
        <f ca="1">+WORLDCUP!BD65</f>
        <v>Saudi Arabia</v>
      </c>
      <c r="H133" s="9" t="str">
        <f ca="1">+WORLDCUP!BD61</f>
        <v>Australia</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Canada</v>
      </c>
      <c r="F134" s="9" t="str">
        <f ca="1">+WORLDCUP!BD60</f>
        <v>Scotland</v>
      </c>
      <c r="G134" s="9" t="str">
        <f ca="1">+WORLDCUP!BD65</f>
        <v>Saudi Arabia</v>
      </c>
      <c r="H134" s="9" t="str">
        <f ca="1">+WORLDCUP!BD61</f>
        <v>Australia</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Austria</v>
      </c>
      <c r="E135" s="9" t="str">
        <f ca="1">+WORLDCUP!BD59</f>
        <v>Canada</v>
      </c>
      <c r="F135" s="9" t="str">
        <f ca="1">+WORLDCUP!BD60</f>
        <v>Scotland</v>
      </c>
      <c r="G135" s="9" t="str">
        <f ca="1">+WORLDCUP!BD65</f>
        <v>Saudi Arabia</v>
      </c>
      <c r="H135" s="9" t="str">
        <f ca="1">+WORLDCUP!BD61</f>
        <v>Australia</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Austria</v>
      </c>
      <c r="E136" s="9" t="str">
        <f ca="1">+WORLDCUP!BD59</f>
        <v>Canada</v>
      </c>
      <c r="F136" s="9" t="str">
        <f ca="1">+WORLDCUP!BD60</f>
        <v>Scotland</v>
      </c>
      <c r="G136" s="9" t="str">
        <f ca="1">+WORLDCUP!BD65</f>
        <v>Saudi Arabia</v>
      </c>
      <c r="H136" s="9" t="str">
        <f ca="1">+WORLDCUP!BD61</f>
        <v>Australia</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New Zealand</v>
      </c>
      <c r="E137" s="9" t="str">
        <f ca="1">+WORLDCUP!BD59</f>
        <v>Canada</v>
      </c>
      <c r="F137" s="9" t="str">
        <f ca="1">+WORLDCUP!BD60</f>
        <v>Scotland</v>
      </c>
      <c r="G137" s="9" t="str">
        <f ca="1">+WORLDCUP!BD67</f>
        <v>Austria</v>
      </c>
      <c r="H137" s="9" t="str">
        <f ca="1">+WORLDCUP!BD61</f>
        <v>Australia</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New Zealand</v>
      </c>
      <c r="E138" s="9" t="str">
        <f ca="1">+WORLDCUP!BD59</f>
        <v>Canada</v>
      </c>
      <c r="F138" s="9" t="str">
        <f ca="1">+WORLDCUP!BD60</f>
        <v>Scotland</v>
      </c>
      <c r="G138" s="9" t="str">
        <f ca="1">+WORLDCUP!BD66</f>
        <v>Norway</v>
      </c>
      <c r="H138" s="9" t="str">
        <f ca="1">+WORLDCUP!BD61</f>
        <v>Australia</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New Zealand</v>
      </c>
      <c r="E139" s="9" t="str">
        <f ca="1">+WORLDCUP!BD59</f>
        <v>Canada</v>
      </c>
      <c r="F139" s="9" t="str">
        <f ca="1">+WORLDCUP!BD60</f>
        <v>Scotland</v>
      </c>
      <c r="G139" s="9" t="str">
        <f ca="1">+WORLDCUP!BD67</f>
        <v>Austria</v>
      </c>
      <c r="H139" s="9" t="str">
        <f ca="1">+WORLDCUP!BD61</f>
        <v>Australia</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New Zealand</v>
      </c>
      <c r="E140" s="9" t="str">
        <f ca="1">+WORLDCUP!BD59</f>
        <v>Canada</v>
      </c>
      <c r="F140" s="9" t="str">
        <f ca="1">+WORLDCUP!BD60</f>
        <v>Scotland</v>
      </c>
      <c r="G140" s="9" t="str">
        <f ca="1">+WORLDCUP!BD67</f>
        <v>Austria</v>
      </c>
      <c r="H140" s="9" t="str">
        <f ca="1">+WORLDCUP!BD61</f>
        <v>Australia</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New Zealand</v>
      </c>
      <c r="E141" s="9" t="str">
        <f ca="1">+WORLDCUP!BD59</f>
        <v>Canada</v>
      </c>
      <c r="F141" s="9" t="str">
        <f ca="1">+WORLDCUP!BD60</f>
        <v>Scotland</v>
      </c>
      <c r="G141" s="9" t="str">
        <f ca="1">+WORLDCUP!BD65</f>
        <v>Saudi Arabia</v>
      </c>
      <c r="H141" s="9" t="str">
        <f ca="1">+WORLDCUP!BD61</f>
        <v>Australia</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Canada</v>
      </c>
      <c r="F142" s="9" t="str">
        <f ca="1">+WORLDCUP!BD60</f>
        <v>Scotland</v>
      </c>
      <c r="G142" s="9" t="str">
        <f ca="1">+WORLDCUP!BD67</f>
        <v>Austria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Canada</v>
      </c>
      <c r="F143" s="9" t="str">
        <f ca="1">+WORLDCUP!BD60</f>
        <v>Scotland</v>
      </c>
      <c r="G143" s="9" t="str">
        <f ca="1">+WORLDCUP!BD67</f>
        <v>Austria</v>
      </c>
      <c r="H143" s="9" t="str">
        <f ca="1">+WORLDCUP!BD61</f>
        <v>Australia</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New Zealand</v>
      </c>
      <c r="E144" s="9" t="str">
        <f ca="1">+WORLDCUP!BD59</f>
        <v>Canada</v>
      </c>
      <c r="F144" s="9" t="str">
        <f ca="1">+WORLDCUP!BD60</f>
        <v>Scotland</v>
      </c>
      <c r="G144" s="9" t="str">
        <f ca="1">+WORLDCUP!BD65</f>
        <v>Saudi Arabia</v>
      </c>
      <c r="H144" s="9" t="str">
        <f ca="1">+WORLDCUP!BD61</f>
        <v>Australia</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New Zealand</v>
      </c>
      <c r="E145" s="9" t="str">
        <f ca="1">+WORLDCUP!BD59</f>
        <v>Canada</v>
      </c>
      <c r="F145" s="9" t="str">
        <f ca="1">+WORLDCUP!BD60</f>
        <v>Scotland</v>
      </c>
      <c r="G145" s="9" t="str">
        <f ca="1">+WORLDCUP!BD65</f>
        <v>Saudi Arabia</v>
      </c>
      <c r="H145" s="9" t="str">
        <f ca="1">+WORLDCUP!BD61</f>
        <v>Australia</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Canada</v>
      </c>
      <c r="F146" s="9" t="str">
        <f ca="1">+WORLDCUP!BD60</f>
        <v>Scotland</v>
      </c>
      <c r="G146" s="9" t="str">
        <f ca="1">+WORLDCUP!BD67</f>
        <v>Austria</v>
      </c>
      <c r="H146" s="9" t="str">
        <f ca="1">+WORLDCUP!BD61</f>
        <v>Australia</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Austria</v>
      </c>
      <c r="E147" s="9" t="str">
        <f ca="1">+WORLDCUP!BD59</f>
        <v>Canada</v>
      </c>
      <c r="F147" s="9" t="str">
        <f ca="1">+WORLDCUP!BD61</f>
        <v>Australia</v>
      </c>
      <c r="G147" s="9" t="str">
        <f ca="1">+WORLDCUP!BD62</f>
        <v>Ivory Coast</v>
      </c>
      <c r="H147" s="9" t="str">
        <f ca="1">+WORLDCUP!BD63</f>
        <v>Japan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Canada</v>
      </c>
      <c r="F148" s="9" t="str">
        <f ca="1">+WORLDCUP!BD61</f>
        <v>Australia</v>
      </c>
      <c r="G148" s="9" t="str">
        <f ca="1">+WORLDCUP!BD66</f>
        <v>Norway</v>
      </c>
      <c r="H148" s="9" t="str">
        <f ca="1">+WORLDCUP!BD63</f>
        <v>Japan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Austria</v>
      </c>
      <c r="E149" s="9" t="str">
        <f ca="1">+WORLDCUP!BD59</f>
        <v>Canada</v>
      </c>
      <c r="F149" s="9" t="str">
        <f ca="1">+WORLDCUP!BD61</f>
        <v>Australia</v>
      </c>
      <c r="G149" s="9" t="str">
        <f ca="1">+WORLDCUP!BD62</f>
        <v>Ivory Coast</v>
      </c>
      <c r="H149" s="9" t="str">
        <f ca="1">+WORLDCUP!BD63</f>
        <v>Japan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Austria</v>
      </c>
      <c r="E150" s="9" t="str">
        <f ca="1">+WORLDCUP!BD59</f>
        <v>Canada</v>
      </c>
      <c r="F150" s="9" t="str">
        <f ca="1">+WORLDCUP!BD61</f>
        <v>Australia</v>
      </c>
      <c r="G150" s="9" t="str">
        <f ca="1">+WORLDCUP!BD62</f>
        <v>Ivory Coast</v>
      </c>
      <c r="H150" s="9" t="str">
        <f ca="1">+WORLDCUP!BD63</f>
        <v>Japan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Canada</v>
      </c>
      <c r="F151" s="9" t="str">
        <f ca="1">+WORLDCUP!BD61</f>
        <v>Australia</v>
      </c>
      <c r="G151" s="9" t="str">
        <f ca="1">+WORLDCUP!BD65</f>
        <v>Saudi Arabia</v>
      </c>
      <c r="H151" s="9" t="str">
        <f ca="1">+WORLDCUP!BD63</f>
        <v>Japan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Austria</v>
      </c>
      <c r="E152" s="9" t="str">
        <f ca="1">+WORLDCUP!BD59</f>
        <v>Canada</v>
      </c>
      <c r="F152" s="9" t="str">
        <f ca="1">+WORLDCUP!BD61</f>
        <v>Australia</v>
      </c>
      <c r="G152" s="9" t="str">
        <f ca="1">+WORLDCUP!BD65</f>
        <v>Saudi Arabia</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Austria</v>
      </c>
      <c r="E153" s="9" t="str">
        <f ca="1">+WORLDCUP!BD59</f>
        <v>Canada</v>
      </c>
      <c r="F153" s="9" t="str">
        <f ca="1">+WORLDCUP!BD61</f>
        <v>Australia</v>
      </c>
      <c r="G153" s="9" t="str">
        <f ca="1">+WORLDCUP!BD65</f>
        <v>Saudi Arabia</v>
      </c>
      <c r="H153" s="9" t="str">
        <f ca="1">+WORLDCUP!BD63</f>
        <v>Japan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Canada</v>
      </c>
      <c r="F154" s="9" t="str">
        <f ca="1">+WORLDCUP!BD61</f>
        <v>Australia</v>
      </c>
      <c r="G154" s="9" t="str">
        <f ca="1">+WORLDCUP!BD65</f>
        <v>Saudi Arabia</v>
      </c>
      <c r="H154" s="9" t="str">
        <f ca="1">+WORLDCUP!BD63</f>
        <v>Japan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Canada</v>
      </c>
      <c r="F155" s="9" t="str">
        <f ca="1">+WORLDCUP!BD61</f>
        <v>Australia</v>
      </c>
      <c r="G155" s="9" t="str">
        <f ca="1">+WORLDCUP!BD65</f>
        <v>Saudi Arabia</v>
      </c>
      <c r="H155" s="9" t="str">
        <f ca="1">+WORLDCUP!BD63</f>
        <v>Japan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Austria</v>
      </c>
      <c r="E156" s="9" t="str">
        <f ca="1">+WORLDCUP!BD59</f>
        <v>Canada</v>
      </c>
      <c r="F156" s="9" t="str">
        <f ca="1">+WORLDCUP!BD61</f>
        <v>Australia</v>
      </c>
      <c r="G156" s="9" t="str">
        <f ca="1">+WORLDCUP!BD65</f>
        <v>Saudi Arabia</v>
      </c>
      <c r="H156" s="9" t="str">
        <f ca="1">+WORLDCUP!BD63</f>
        <v>Japan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Canada</v>
      </c>
      <c r="F157" s="9" t="str">
        <f ca="1">+WORLDCUP!BD61</f>
        <v>Australia</v>
      </c>
      <c r="G157" s="9" t="str">
        <f ca="1">+WORLDCUP!BD62</f>
        <v>Ivory Coast</v>
      </c>
      <c r="H157" s="9" t="str">
        <f ca="1">+WORLDCUP!BD63</f>
        <v>Japan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Canada</v>
      </c>
      <c r="F158" s="9" t="str">
        <f ca="1">+WORLDCUP!BD61</f>
        <v>Australia</v>
      </c>
      <c r="G158" s="9" t="str">
        <f ca="1">+WORLDCUP!BD67</f>
        <v>Austria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Canada</v>
      </c>
      <c r="F159" s="9" t="str">
        <f ca="1">+WORLDCUP!BD61</f>
        <v>Australia</v>
      </c>
      <c r="G159" s="9" t="str">
        <f ca="1">+WORLDCUP!BD67</f>
        <v>Austria</v>
      </c>
      <c r="H159" s="9" t="str">
        <f ca="1">+WORLDCUP!BD63</f>
        <v>Japan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Canada</v>
      </c>
      <c r="F160" s="9" t="str">
        <f ca="1">+WORLDCUP!BD61</f>
        <v>Australia</v>
      </c>
      <c r="G160" s="9" t="str">
        <f ca="1">+WORLDCUP!BD62</f>
        <v>Ivory Coast</v>
      </c>
      <c r="H160" s="9" t="str">
        <f ca="1">+WORLDCUP!BD63</f>
        <v>Japan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Canada</v>
      </c>
      <c r="F161" s="9" t="str">
        <f ca="1">+WORLDCUP!BD61</f>
        <v>Australia</v>
      </c>
      <c r="G161" s="9" t="str">
        <f ca="1">+WORLDCUP!BD62</f>
        <v>Ivory Coast</v>
      </c>
      <c r="H161" s="9" t="str">
        <f ca="1">+WORLDCUP!BD63</f>
        <v>Japan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Canada</v>
      </c>
      <c r="F162" s="9" t="str">
        <f ca="1">+WORLDCUP!BD61</f>
        <v>Australia</v>
      </c>
      <c r="G162" s="9" t="str">
        <f ca="1">+WORLDCUP!BD67</f>
        <v>Austria</v>
      </c>
      <c r="H162" s="9" t="str">
        <f ca="1">+WORLDCUP!BD63</f>
        <v>Japan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Canada</v>
      </c>
      <c r="F163" s="9" t="str">
        <f ca="1">+WORLDCUP!BD61</f>
        <v>Australia</v>
      </c>
      <c r="G163" s="9" t="str">
        <f ca="1">+WORLDCUP!BD65</f>
        <v>Saudi Arabia</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Canada</v>
      </c>
      <c r="F164" s="9" t="str">
        <f ca="1">+WORLDCUP!BD61</f>
        <v>Australia</v>
      </c>
      <c r="G164" s="9" t="str">
        <f ca="1">+WORLDCUP!BD65</f>
        <v>Saudi Arabia</v>
      </c>
      <c r="H164" s="9" t="str">
        <f ca="1">+WORLDCUP!BD63</f>
        <v>Japan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Canada</v>
      </c>
      <c r="F165" s="9" t="str">
        <f ca="1">+WORLDCUP!BD60</f>
        <v>Scotland</v>
      </c>
      <c r="G165" s="9" t="str">
        <f ca="1">+WORLDCUP!BD67</f>
        <v>Austria</v>
      </c>
      <c r="H165" s="9" t="str">
        <f ca="1">+WORLDCUP!BD63</f>
        <v>Japan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Canada</v>
      </c>
      <c r="F166" s="9" t="str">
        <f ca="1">+WORLDCUP!BD61</f>
        <v>Australia</v>
      </c>
      <c r="G166" s="9" t="str">
        <f ca="1">+WORLDCUP!BD65</f>
        <v>Saudi Arabia</v>
      </c>
      <c r="H166" s="9" t="str">
        <f ca="1">+WORLDCUP!BD63</f>
        <v>Japan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Norway</v>
      </c>
      <c r="F167" s="9" t="str">
        <f ca="1">+WORLDCUP!BD63</f>
        <v>Japan</v>
      </c>
      <c r="G167" s="9" t="str">
        <f ca="1">+WORLDCUP!BD58</f>
        <v>Czech Republic</v>
      </c>
      <c r="H167" s="9" t="str">
        <f ca="1">+WORLDCUP!BD64</f>
        <v>New Zealand</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Austria</v>
      </c>
      <c r="E168" s="9" t="str">
        <f ca="1">+WORLDCUP!BD66</f>
        <v>Norway</v>
      </c>
      <c r="F168" s="9" t="str">
        <f ca="1">+WORLDCUP!BD58</f>
        <v>Czech Republic</v>
      </c>
      <c r="G168" s="9" t="str">
        <f ca="1">+WORLDCUP!BD65</f>
        <v>Saudi Arabia</v>
      </c>
      <c r="H168" s="9" t="str">
        <f ca="1">+WORLDCUP!BD64</f>
        <v>New Zealand</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Austria</v>
      </c>
      <c r="E169" s="9" t="str">
        <f ca="1">+WORLDCUP!BD66</f>
        <v>Norway</v>
      </c>
      <c r="F169" s="9" t="str">
        <f ca="1">+WORLDCUP!BD63</f>
        <v>Japan</v>
      </c>
      <c r="G169" s="9" t="str">
        <f ca="1">+WORLDCUP!BD58</f>
        <v>Czech Republic</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Austria</v>
      </c>
      <c r="E170" s="9" t="str">
        <f ca="1">+WORLDCUP!BD66</f>
        <v>Norway</v>
      </c>
      <c r="F170" s="9" t="str">
        <f ca="1">+WORLDCUP!BD63</f>
        <v>Japan</v>
      </c>
      <c r="G170" s="9" t="str">
        <f ca="1">+WORLDCUP!BD58</f>
        <v>Czech Republic</v>
      </c>
      <c r="H170" s="9" t="str">
        <f ca="1">+WORLDCUP!BD64</f>
        <v>New Zealand</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New Zealand</v>
      </c>
      <c r="E171" s="9" t="str">
        <f ca="1">+WORLDCUP!BD67</f>
        <v>Austria</v>
      </c>
      <c r="F171" s="9" t="str">
        <f ca="1">+WORLDCUP!BD63</f>
        <v>Japan</v>
      </c>
      <c r="G171" s="9" t="str">
        <f ca="1">+WORLDCUP!BD58</f>
        <v>Czech Republic</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New Zealand</v>
      </c>
      <c r="E172" s="9" t="str">
        <f ca="1">+WORLDCUP!BD66</f>
        <v>Norway</v>
      </c>
      <c r="F172" s="9" t="str">
        <f ca="1">+WORLDCUP!BD63</f>
        <v>Japan</v>
      </c>
      <c r="G172" s="9" t="str">
        <f ca="1">+WORLDCUP!BD58</f>
        <v>Czech Republic</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New Zealand</v>
      </c>
      <c r="E173" s="9" t="str">
        <f ca="1">+WORLDCUP!BD67</f>
        <v>Austria</v>
      </c>
      <c r="F173" s="9" t="str">
        <f ca="1">+WORLDCUP!BD63</f>
        <v>Japan</v>
      </c>
      <c r="G173" s="9" t="str">
        <f ca="1">+WORLDCUP!BD58</f>
        <v>Czech Republic</v>
      </c>
      <c r="H173" s="9" t="str">
        <f ca="1">+WORLDCUP!BD65</f>
        <v>Saudi Arabia</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New Zealand</v>
      </c>
      <c r="E174" s="9" t="str">
        <f ca="1">+WORLDCUP!BD67</f>
        <v>Austria</v>
      </c>
      <c r="F174" s="9" t="str">
        <f ca="1">+WORLDCUP!BD63</f>
        <v>Japan</v>
      </c>
      <c r="G174" s="9" t="str">
        <f ca="1">+WORLDCUP!BD58</f>
        <v>Czech Republic</v>
      </c>
      <c r="H174" s="9" t="str">
        <f ca="1">+WORLDCUP!BD65</f>
        <v>Saudi Arabia</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Norway</v>
      </c>
      <c r="F175" s="9" t="str">
        <f ca="1">+WORLDCUP!BD61</f>
        <v>Australia</v>
      </c>
      <c r="G175" s="9" t="str">
        <f ca="1">+WORLDCUP!BD58</f>
        <v>Czech Republic</v>
      </c>
      <c r="H175" s="9" t="str">
        <f ca="1">+WORLDCUP!BD64</f>
        <v>New Zealand</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Norway</v>
      </c>
      <c r="F176" s="9" t="str">
        <f ca="1">+WORLDCUP!BD61</f>
        <v>Australia</v>
      </c>
      <c r="G176" s="9" t="str">
        <f ca="1">+WORLDCUP!BD58</f>
        <v>Czech Republic</v>
      </c>
      <c r="H176" s="9" t="str">
        <f ca="1">+WORLDCUP!BD63</f>
        <v>Japan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New Zealand</v>
      </c>
      <c r="E177" s="9" t="str">
        <f ca="1">+WORLDCUP!BD67</f>
        <v>Austria</v>
      </c>
      <c r="F177" s="9" t="str">
        <f ca="1">+WORLDCUP!BD61</f>
        <v>Australia</v>
      </c>
      <c r="G177" s="9" t="str">
        <f ca="1">+WORLDCUP!BD58</f>
        <v>Czech Republic</v>
      </c>
      <c r="H177" s="9" t="str">
        <f ca="1">+WORLDCUP!BD63</f>
        <v>Japan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Austria</v>
      </c>
      <c r="F178" s="9" t="str">
        <f ca="1">+WORLDCUP!BD61</f>
        <v>Australia</v>
      </c>
      <c r="G178" s="9" t="str">
        <f ca="1">+WORLDCUP!BD58</f>
        <v>Czech Republic</v>
      </c>
      <c r="H178" s="9" t="str">
        <f ca="1">+WORLDCUP!BD63</f>
        <v>Japan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Norway</v>
      </c>
      <c r="F179" s="9" t="str">
        <f ca="1">+WORLDCUP!BD61</f>
        <v>Australia</v>
      </c>
      <c r="G179" s="9" t="str">
        <f ca="1">+WORLDCUP!BD58</f>
        <v>Czech Republic</v>
      </c>
      <c r="H179" s="9" t="str">
        <f ca="1">+WORLDCUP!BD63</f>
        <v>Japan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Austria</v>
      </c>
      <c r="F180" s="9" t="str">
        <f ca="1">+WORLDCUP!BD61</f>
        <v>Australia</v>
      </c>
      <c r="G180" s="9" t="str">
        <f ca="1">+WORLDCUP!BD58</f>
        <v>Czech Republic</v>
      </c>
      <c r="H180" s="9" t="str">
        <f ca="1">+WORLDCUP!BD63</f>
        <v>Japan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Austria</v>
      </c>
      <c r="F181" s="9" t="str">
        <f ca="1">+WORLDCUP!BD61</f>
        <v>Australia</v>
      </c>
      <c r="G181" s="9" t="str">
        <f ca="1">+WORLDCUP!BD58</f>
        <v>Czech Republic</v>
      </c>
      <c r="H181" s="9" t="str">
        <f ca="1">+WORLDCUP!BD63</f>
        <v>Japan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Austria</v>
      </c>
      <c r="E182" s="9" t="str">
        <f ca="1">+WORLDCUP!BD66</f>
        <v>Norway</v>
      </c>
      <c r="F182" s="9" t="str">
        <f ca="1">+WORLDCUP!BD61</f>
        <v>Australia</v>
      </c>
      <c r="G182" s="9" t="str">
        <f ca="1">+WORLDCUP!BD58</f>
        <v>Czech Republic</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Austria</v>
      </c>
      <c r="E183" s="9" t="str">
        <f ca="1">+WORLDCUP!BD66</f>
        <v>Norway</v>
      </c>
      <c r="F183" s="9" t="str">
        <f ca="1">+WORLDCUP!BD61</f>
        <v>Australia</v>
      </c>
      <c r="G183" s="9" t="str">
        <f ca="1">+WORLDCUP!BD58</f>
        <v>Czech Republic</v>
      </c>
      <c r="H183" s="9" t="str">
        <f ca="1">+WORLDCUP!BD64</f>
        <v>New Zealand</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New Zealand</v>
      </c>
      <c r="E184" s="9" t="str">
        <f ca="1">+WORLDCUP!BD67</f>
        <v>Austria</v>
      </c>
      <c r="F184" s="9" t="str">
        <f ca="1">+WORLDCUP!BD61</f>
        <v>Australia</v>
      </c>
      <c r="G184" s="9" t="str">
        <f ca="1">+WORLDCUP!BD58</f>
        <v>Czech Republic</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New Zealand</v>
      </c>
      <c r="E185" s="9" t="str">
        <f ca="1">+WORLDCUP!BD66</f>
        <v>Norway</v>
      </c>
      <c r="F185" s="9" t="str">
        <f ca="1">+WORLDCUP!BD61</f>
        <v>Australia</v>
      </c>
      <c r="G185" s="9" t="str">
        <f ca="1">+WORLDCUP!BD58</f>
        <v>Czech Republic</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New Zealand</v>
      </c>
      <c r="E186" s="9" t="str">
        <f ca="1">+WORLDCUP!BD67</f>
        <v>Austria</v>
      </c>
      <c r="F186" s="9" t="str">
        <f ca="1">+WORLDCUP!BD61</f>
        <v>Australia</v>
      </c>
      <c r="G186" s="9" t="str">
        <f ca="1">+WORLDCUP!BD58</f>
        <v>Czech Republic</v>
      </c>
      <c r="H186" s="9" t="str">
        <f ca="1">+WORLDCUP!BD65</f>
        <v>Saudi Arabia</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New Zealand</v>
      </c>
      <c r="E187" s="9" t="str">
        <f ca="1">+WORLDCUP!BD67</f>
        <v>Austria</v>
      </c>
      <c r="F187" s="9" t="str">
        <f ca="1">+WORLDCUP!BD61</f>
        <v>Australia</v>
      </c>
      <c r="G187" s="9" t="str">
        <f ca="1">+WORLDCUP!BD58</f>
        <v>Czech Republic</v>
      </c>
      <c r="H187" s="9" t="str">
        <f ca="1">+WORLDCUP!BD65</f>
        <v>Saudi Arabia</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Austria</v>
      </c>
      <c r="E188" s="9" t="str">
        <f ca="1">+WORLDCUP!BD66</f>
        <v>Norway</v>
      </c>
      <c r="F188" s="9" t="str">
        <f ca="1">+WORLDCUP!BD61</f>
        <v>Australia</v>
      </c>
      <c r="G188" s="9" t="str">
        <f ca="1">+WORLDCUP!BD58</f>
        <v>Czech Republic</v>
      </c>
      <c r="H188" s="9" t="str">
        <f ca="1">+WORLDCUP!BD63</f>
        <v>Japan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Ivory Coast</v>
      </c>
      <c r="F189" s="9" t="str">
        <f ca="1">+WORLDCUP!BD61</f>
        <v>Australia</v>
      </c>
      <c r="G189" s="9" t="str">
        <f ca="1">+WORLDCUP!BD58</f>
        <v>Czech Republic</v>
      </c>
      <c r="H189" s="9" t="str">
        <f ca="1">+WORLDCUP!BD63</f>
        <v>Japan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Norway</v>
      </c>
      <c r="F190" s="9" t="str">
        <f ca="1">+WORLDCUP!BD61</f>
        <v>Australia</v>
      </c>
      <c r="G190" s="9" t="str">
        <f ca="1">+WORLDCUP!BD58</f>
        <v>Czech Republic</v>
      </c>
      <c r="H190" s="9" t="str">
        <f ca="1">+WORLDCUP!BD63</f>
        <v>Japan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Ivory Coast</v>
      </c>
      <c r="F191" s="9" t="str">
        <f ca="1">+WORLDCUP!BD61</f>
        <v>Australia</v>
      </c>
      <c r="G191" s="9" t="str">
        <f ca="1">+WORLDCUP!BD58</f>
        <v>Czech Republic</v>
      </c>
      <c r="H191" s="9" t="str">
        <f ca="1">+WORLDCUP!BD63</f>
        <v>Japan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Ivory Coast</v>
      </c>
      <c r="F192" s="9" t="str">
        <f ca="1">+WORLDCUP!BD61</f>
        <v>Australia</v>
      </c>
      <c r="G192" s="9" t="str">
        <f ca="1">+WORLDCUP!BD58</f>
        <v>Czech Republic</v>
      </c>
      <c r="H192" s="9" t="str">
        <f ca="1">+WORLDCUP!BD63</f>
        <v>Japan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New Zealand</v>
      </c>
      <c r="E193" s="9" t="str">
        <f ca="1">+WORLDCUP!BD67</f>
        <v>Austria</v>
      </c>
      <c r="F193" s="9" t="str">
        <f ca="1">+WORLDCUP!BD61</f>
        <v>Australia</v>
      </c>
      <c r="G193" s="9" t="str">
        <f ca="1">+WORLDCUP!BD58</f>
        <v>Czech Republic</v>
      </c>
      <c r="H193" s="9" t="str">
        <f ca="1">+WORLDCUP!BD63</f>
        <v>Japan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New Zealand</v>
      </c>
      <c r="E194" s="9" t="str">
        <f ca="1">+WORLDCUP!BD66</f>
        <v>Norway</v>
      </c>
      <c r="F194" s="9" t="str">
        <f ca="1">+WORLDCUP!BD61</f>
        <v>Australia</v>
      </c>
      <c r="G194" s="9" t="str">
        <f ca="1">+WORLDCUP!BD58</f>
        <v>Czech Republic</v>
      </c>
      <c r="H194" s="9" t="str">
        <f ca="1">+WORLDCUP!BD63</f>
        <v>Japan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New Zealand</v>
      </c>
      <c r="E195" s="9" t="str">
        <f ca="1">+WORLDCUP!BD67</f>
        <v>Austria</v>
      </c>
      <c r="F195" s="9" t="str">
        <f ca="1">+WORLDCUP!BD61</f>
        <v>Australia</v>
      </c>
      <c r="G195" s="9" t="str">
        <f ca="1">+WORLDCUP!BD58</f>
        <v>Czech Republic</v>
      </c>
      <c r="H195" s="9" t="str">
        <f ca="1">+WORLDCUP!BD63</f>
        <v>Japan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New Zealand</v>
      </c>
      <c r="E196" s="9" t="str">
        <f ca="1">+WORLDCUP!BD67</f>
        <v>Austria</v>
      </c>
      <c r="F196" s="9" t="str">
        <f ca="1">+WORLDCUP!BD61</f>
        <v>Australia</v>
      </c>
      <c r="G196" s="9" t="str">
        <f ca="1">+WORLDCUP!BD58</f>
        <v>Czech Republic</v>
      </c>
      <c r="H196" s="9" t="str">
        <f ca="1">+WORLDCUP!BD63</f>
        <v>Japan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Ivory Coast</v>
      </c>
      <c r="F197" s="9" t="str">
        <f ca="1">+WORLDCUP!BD61</f>
        <v>Australia</v>
      </c>
      <c r="G197" s="9" t="str">
        <f ca="1">+WORLDCUP!BD58</f>
        <v>Czech Republic</v>
      </c>
      <c r="H197" s="9" t="str">
        <f ca="1">+WORLDCUP!BD63</f>
        <v>Japan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Austria</v>
      </c>
      <c r="F198" s="9" t="str">
        <f ca="1">+WORLDCUP!BD61</f>
        <v>Australia</v>
      </c>
      <c r="G198" s="9" t="str">
        <f ca="1">+WORLDCUP!BD58</f>
        <v>Czech Republic</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Austria</v>
      </c>
      <c r="F199" s="9" t="str">
        <f ca="1">+WORLDCUP!BD61</f>
        <v>Australia</v>
      </c>
      <c r="G199" s="9" t="str">
        <f ca="1">+WORLDCUP!BD58</f>
        <v>Czech Republic</v>
      </c>
      <c r="H199" s="9" t="str">
        <f ca="1">+WORLDCUP!BD63</f>
        <v>Japan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Ivory Coast</v>
      </c>
      <c r="F200" s="9" t="str">
        <f ca="1">+WORLDCUP!BD61</f>
        <v>Australia</v>
      </c>
      <c r="G200" s="9" t="str">
        <f ca="1">+WORLDCUP!BD58</f>
        <v>Czech Republic</v>
      </c>
      <c r="H200" s="9" t="str">
        <f ca="1">+WORLDCUP!BD63</f>
        <v>Japan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Ivory Coast</v>
      </c>
      <c r="F201" s="9" t="str">
        <f ca="1">+WORLDCUP!BD61</f>
        <v>Australia</v>
      </c>
      <c r="G201" s="9" t="str">
        <f ca="1">+WORLDCUP!BD58</f>
        <v>Czech Republic</v>
      </c>
      <c r="H201" s="9" t="str">
        <f ca="1">+WORLDCUP!BD63</f>
        <v>Japan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Austria</v>
      </c>
      <c r="F202" s="9" t="str">
        <f ca="1">+WORLDCUP!BD61</f>
        <v>Australia</v>
      </c>
      <c r="G202" s="9" t="str">
        <f ca="1">+WORLDCUP!BD58</f>
        <v>Czech Republic</v>
      </c>
      <c r="H202" s="9" t="str">
        <f ca="1">+WORLDCUP!BD63</f>
        <v>Japan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Norway</v>
      </c>
      <c r="F203" s="9" t="str">
        <f ca="1">+WORLDCUP!BD60</f>
        <v>Scotland</v>
      </c>
      <c r="G203" s="9" t="str">
        <f ca="1">+WORLDCUP!BD58</f>
        <v>Czech Republic</v>
      </c>
      <c r="H203" s="9" t="str">
        <f ca="1">+WORLDCUP!BD64</f>
        <v>New Zealand</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Norway</v>
      </c>
      <c r="F204" s="9" t="str">
        <f ca="1">+WORLDCUP!BD60</f>
        <v>Scotland</v>
      </c>
      <c r="G204" s="9" t="str">
        <f ca="1">+WORLDCUP!BD58</f>
        <v>Czech Republic</v>
      </c>
      <c r="H204" s="9" t="str">
        <f ca="1">+WORLDCUP!BD63</f>
        <v>Japan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New Zealand</v>
      </c>
      <c r="E205" s="9" t="str">
        <f ca="1">+WORLDCUP!BD67</f>
        <v>Austria</v>
      </c>
      <c r="F205" s="9" t="str">
        <f ca="1">+WORLDCUP!BD60</f>
        <v>Scotland</v>
      </c>
      <c r="G205" s="9" t="str">
        <f ca="1">+WORLDCUP!BD58</f>
        <v>Czech Republic</v>
      </c>
      <c r="H205" s="9" t="str">
        <f ca="1">+WORLDCUP!BD63</f>
        <v>Japan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Austria</v>
      </c>
      <c r="F206" s="9" t="str">
        <f ca="1">+WORLDCUP!BD60</f>
        <v>Scotland</v>
      </c>
      <c r="G206" s="9" t="str">
        <f ca="1">+WORLDCUP!BD58</f>
        <v>Czech Republic</v>
      </c>
      <c r="H206" s="9" t="str">
        <f ca="1">+WORLDCUP!BD63</f>
        <v>Japan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Norway</v>
      </c>
      <c r="F207" s="9" t="str">
        <f ca="1">+WORLDCUP!BD60</f>
        <v>Scotland</v>
      </c>
      <c r="G207" s="9" t="str">
        <f ca="1">+WORLDCUP!BD58</f>
        <v>Czech Republic</v>
      </c>
      <c r="H207" s="9" t="str">
        <f ca="1">+WORLDCUP!BD63</f>
        <v>Japan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Austria</v>
      </c>
      <c r="F208" s="9" t="str">
        <f ca="1">+WORLDCUP!BD60</f>
        <v>Scotland</v>
      </c>
      <c r="G208" s="9" t="str">
        <f ca="1">+WORLDCUP!BD58</f>
        <v>Czech Republic</v>
      </c>
      <c r="H208" s="9" t="str">
        <f ca="1">+WORLDCUP!BD63</f>
        <v>Japan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Austria</v>
      </c>
      <c r="F209" s="9" t="str">
        <f ca="1">+WORLDCUP!BD60</f>
        <v>Scotland</v>
      </c>
      <c r="G209" s="9" t="str">
        <f ca="1">+WORLDCUP!BD58</f>
        <v>Czech Republic</v>
      </c>
      <c r="H209" s="9" t="str">
        <f ca="1">+WORLDCUP!BD63</f>
        <v>Japan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Austria</v>
      </c>
      <c r="E210" s="9" t="str">
        <f ca="1">+WORLDCUP!BD66</f>
        <v>Norway</v>
      </c>
      <c r="F210" s="9" t="str">
        <f ca="1">+WORLDCUP!BD60</f>
        <v>Scotland</v>
      </c>
      <c r="G210" s="9" t="str">
        <f ca="1">+WORLDCUP!BD58</f>
        <v>Czech Republic</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Austria</v>
      </c>
      <c r="E211" s="9" t="str">
        <f ca="1">+WORLDCUP!BD66</f>
        <v>Norway</v>
      </c>
      <c r="F211" s="9" t="str">
        <f ca="1">+WORLDCUP!BD60</f>
        <v>Scotland</v>
      </c>
      <c r="G211" s="9" t="str">
        <f ca="1">+WORLDCUP!BD58</f>
        <v>Czech Republic</v>
      </c>
      <c r="H211" s="9" t="str">
        <f ca="1">+WORLDCUP!BD64</f>
        <v>New Zealand</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New Zealand</v>
      </c>
      <c r="E212" s="9" t="str">
        <f ca="1">+WORLDCUP!BD67</f>
        <v>Austria</v>
      </c>
      <c r="F212" s="9" t="str">
        <f ca="1">+WORLDCUP!BD60</f>
        <v>Scotland</v>
      </c>
      <c r="G212" s="9" t="str">
        <f ca="1">+WORLDCUP!BD58</f>
        <v>Czech Republic</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New Zealand</v>
      </c>
      <c r="E213" s="9" t="str">
        <f ca="1">+WORLDCUP!BD66</f>
        <v>Norway</v>
      </c>
      <c r="F213" s="9" t="str">
        <f ca="1">+WORLDCUP!BD60</f>
        <v>Scotland</v>
      </c>
      <c r="G213" s="9" t="str">
        <f ca="1">+WORLDCUP!BD58</f>
        <v>Czech Republic</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New Zealand</v>
      </c>
      <c r="E214" s="9" t="str">
        <f ca="1">+WORLDCUP!BD67</f>
        <v>Austria</v>
      </c>
      <c r="F214" s="9" t="str">
        <f ca="1">+WORLDCUP!BD60</f>
        <v>Scotland</v>
      </c>
      <c r="G214" s="9" t="str">
        <f ca="1">+WORLDCUP!BD58</f>
        <v>Czech Republic</v>
      </c>
      <c r="H214" s="9" t="str">
        <f ca="1">+WORLDCUP!BD65</f>
        <v>Saudi Arabia</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New Zealand</v>
      </c>
      <c r="E215" s="9" t="str">
        <f ca="1">+WORLDCUP!BD67</f>
        <v>Austria</v>
      </c>
      <c r="F215" s="9" t="str">
        <f ca="1">+WORLDCUP!BD60</f>
        <v>Scotland</v>
      </c>
      <c r="G215" s="9" t="str">
        <f ca="1">+WORLDCUP!BD58</f>
        <v>Czech Republic</v>
      </c>
      <c r="H215" s="9" t="str">
        <f ca="1">+WORLDCUP!BD65</f>
        <v>Saudi Arabia</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Austria</v>
      </c>
      <c r="E216" s="9" t="str">
        <f ca="1">+WORLDCUP!BD66</f>
        <v>Norway</v>
      </c>
      <c r="F216" s="9" t="str">
        <f ca="1">+WORLDCUP!BD60</f>
        <v>Scotland</v>
      </c>
      <c r="G216" s="9" t="str">
        <f ca="1">+WORLDCUP!BD58</f>
        <v>Czech Republic</v>
      </c>
      <c r="H216" s="9" t="str">
        <f ca="1">+WORLDCUP!BD63</f>
        <v>Japan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Ivory Coast</v>
      </c>
      <c r="F217" s="9" t="str">
        <f ca="1">+WORLDCUP!BD60</f>
        <v>Scotland</v>
      </c>
      <c r="G217" s="9" t="str">
        <f ca="1">+WORLDCUP!BD58</f>
        <v>Czech Republic</v>
      </c>
      <c r="H217" s="9" t="str">
        <f ca="1">+WORLDCUP!BD63</f>
        <v>Japan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Norway</v>
      </c>
      <c r="F218" s="9" t="str">
        <f ca="1">+WORLDCUP!BD60</f>
        <v>Scotland</v>
      </c>
      <c r="G218" s="9" t="str">
        <f ca="1">+WORLDCUP!BD58</f>
        <v>Czech Republic</v>
      </c>
      <c r="H218" s="9" t="str">
        <f ca="1">+WORLDCUP!BD63</f>
        <v>Japan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Ivory Coast</v>
      </c>
      <c r="F219" s="9" t="str">
        <f ca="1">+WORLDCUP!BD60</f>
        <v>Scotland</v>
      </c>
      <c r="G219" s="9" t="str">
        <f ca="1">+WORLDCUP!BD58</f>
        <v>Czech Republic</v>
      </c>
      <c r="H219" s="9" t="str">
        <f ca="1">+WORLDCUP!BD63</f>
        <v>Japan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Ivory Coast</v>
      </c>
      <c r="F220" s="9" t="str">
        <f ca="1">+WORLDCUP!BD60</f>
        <v>Scotland</v>
      </c>
      <c r="G220" s="9" t="str">
        <f ca="1">+WORLDCUP!BD58</f>
        <v>Czech Republic</v>
      </c>
      <c r="H220" s="9" t="str">
        <f ca="1">+WORLDCUP!BD63</f>
        <v>Japan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New Zealand</v>
      </c>
      <c r="E221" s="9" t="str">
        <f ca="1">+WORLDCUP!BD67</f>
        <v>Austria</v>
      </c>
      <c r="F221" s="9" t="str">
        <f ca="1">+WORLDCUP!BD60</f>
        <v>Scotland</v>
      </c>
      <c r="G221" s="9" t="str">
        <f ca="1">+WORLDCUP!BD58</f>
        <v>Czech Republic</v>
      </c>
      <c r="H221" s="9" t="str">
        <f ca="1">+WORLDCUP!BD63</f>
        <v>Japan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New Zealand</v>
      </c>
      <c r="E222" s="9" t="str">
        <f ca="1">+WORLDCUP!BD66</f>
        <v>Norway</v>
      </c>
      <c r="F222" s="9" t="str">
        <f ca="1">+WORLDCUP!BD60</f>
        <v>Scotland</v>
      </c>
      <c r="G222" s="9" t="str">
        <f ca="1">+WORLDCUP!BD58</f>
        <v>Czech Republic</v>
      </c>
      <c r="H222" s="9" t="str">
        <f ca="1">+WORLDCUP!BD63</f>
        <v>Japan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New Zealand</v>
      </c>
      <c r="E223" s="9" t="str">
        <f ca="1">+WORLDCUP!BD67</f>
        <v>Austria</v>
      </c>
      <c r="F223" s="9" t="str">
        <f ca="1">+WORLDCUP!BD60</f>
        <v>Scotland</v>
      </c>
      <c r="G223" s="9" t="str">
        <f ca="1">+WORLDCUP!BD58</f>
        <v>Czech Republic</v>
      </c>
      <c r="H223" s="9" t="str">
        <f ca="1">+WORLDCUP!BD63</f>
        <v>Japan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New Zealand</v>
      </c>
      <c r="E224" s="9" t="str">
        <f ca="1">+WORLDCUP!BD67</f>
        <v>Austria</v>
      </c>
      <c r="F224" s="9" t="str">
        <f ca="1">+WORLDCUP!BD60</f>
        <v>Scotland</v>
      </c>
      <c r="G224" s="9" t="str">
        <f ca="1">+WORLDCUP!BD58</f>
        <v>Czech Republic</v>
      </c>
      <c r="H224" s="9" t="str">
        <f ca="1">+WORLDCUP!BD63</f>
        <v>Japan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Ivory Coast</v>
      </c>
      <c r="F225" s="9" t="str">
        <f ca="1">+WORLDCUP!BD60</f>
        <v>Scotland</v>
      </c>
      <c r="G225" s="9" t="str">
        <f ca="1">+WORLDCUP!BD58</f>
        <v>Czech Republic</v>
      </c>
      <c r="H225" s="9" t="str">
        <f ca="1">+WORLDCUP!BD63</f>
        <v>Japan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Austria</v>
      </c>
      <c r="F226" s="9" t="str">
        <f ca="1">+WORLDCUP!BD60</f>
        <v>Scotland</v>
      </c>
      <c r="G226" s="9" t="str">
        <f ca="1">+WORLDCUP!BD58</f>
        <v>Czech Republic</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Austria</v>
      </c>
      <c r="F227" s="9" t="str">
        <f ca="1">+WORLDCUP!BD60</f>
        <v>Scotland</v>
      </c>
      <c r="G227" s="9" t="str">
        <f ca="1">+WORLDCUP!BD58</f>
        <v>Czech Republic</v>
      </c>
      <c r="H227" s="9" t="str">
        <f ca="1">+WORLDCUP!BD63</f>
        <v>Japan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Ivory Coast</v>
      </c>
      <c r="F228" s="9" t="str">
        <f ca="1">+WORLDCUP!BD60</f>
        <v>Scotland</v>
      </c>
      <c r="G228" s="9" t="str">
        <f ca="1">+WORLDCUP!BD58</f>
        <v>Czech Republic</v>
      </c>
      <c r="H228" s="9" t="str">
        <f ca="1">+WORLDCUP!BD63</f>
        <v>Japan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Ivory Coast</v>
      </c>
      <c r="F229" s="9" t="str">
        <f ca="1">+WORLDCUP!BD60</f>
        <v>Scotland</v>
      </c>
      <c r="G229" s="9" t="str">
        <f ca="1">+WORLDCUP!BD58</f>
        <v>Czech Republic</v>
      </c>
      <c r="H229" s="9" t="str">
        <f ca="1">+WORLDCUP!BD63</f>
        <v>Japan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Austria</v>
      </c>
      <c r="F230" s="9" t="str">
        <f ca="1">+WORLDCUP!BD60</f>
        <v>Scotland</v>
      </c>
      <c r="G230" s="9" t="str">
        <f ca="1">+WORLDCUP!BD58</f>
        <v>Czech Republic</v>
      </c>
      <c r="H230" s="9" t="str">
        <f ca="1">+WORLDCUP!BD63</f>
        <v>Japan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Norway</v>
      </c>
      <c r="F231" s="9" t="str">
        <f ca="1">+WORLDCUP!BD60</f>
        <v>Scotland</v>
      </c>
      <c r="G231" s="9" t="str">
        <f ca="1">+WORLDCUP!BD58</f>
        <v>Czech Republic</v>
      </c>
      <c r="H231" s="9" t="str">
        <f ca="1">+WORLDCUP!BD61</f>
        <v>Australia</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New Zealand</v>
      </c>
      <c r="E232" s="9" t="str">
        <f ca="1">+WORLDCUP!BD67</f>
        <v>Austria</v>
      </c>
      <c r="F232" s="9" t="str">
        <f ca="1">+WORLDCUP!BD60</f>
        <v>Scotland</v>
      </c>
      <c r="G232" s="9" t="str">
        <f ca="1">+WORLDCUP!BD58</f>
        <v>Czech Republic</v>
      </c>
      <c r="H232" s="9" t="str">
        <f ca="1">+WORLDCUP!BD61</f>
        <v>Australia</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Austria</v>
      </c>
      <c r="F233" s="9" t="str">
        <f ca="1">+WORLDCUP!BD60</f>
        <v>Scotland</v>
      </c>
      <c r="G233" s="9" t="str">
        <f ca="1">+WORLDCUP!BD58</f>
        <v>Czech Republic</v>
      </c>
      <c r="H233" s="9" t="str">
        <f ca="1">+WORLDCUP!BD61</f>
        <v>Australia</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Norway</v>
      </c>
      <c r="F234" s="9" t="str">
        <f ca="1">+WORLDCUP!BD60</f>
        <v>Scotland</v>
      </c>
      <c r="G234" s="9" t="str">
        <f ca="1">+WORLDCUP!BD58</f>
        <v>Czech Republic</v>
      </c>
      <c r="H234" s="9" t="str">
        <f ca="1">+WORLDCUP!BD61</f>
        <v>Australia</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Austria</v>
      </c>
      <c r="F235" s="9" t="str">
        <f ca="1">+WORLDCUP!BD60</f>
        <v>Scotland</v>
      </c>
      <c r="G235" s="9" t="str">
        <f ca="1">+WORLDCUP!BD58</f>
        <v>Czech Republic</v>
      </c>
      <c r="H235" s="9" t="str">
        <f ca="1">+WORLDCUP!BD61</f>
        <v>Australia</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Austria</v>
      </c>
      <c r="F236" s="9" t="str">
        <f ca="1">+WORLDCUP!BD60</f>
        <v>Scotland</v>
      </c>
      <c r="G236" s="9" t="str">
        <f ca="1">+WORLDCUP!BD58</f>
        <v>Czech Republic</v>
      </c>
      <c r="H236" s="9" t="str">
        <f ca="1">+WORLDCUP!BD61</f>
        <v>Australia</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Austria</v>
      </c>
      <c r="E237" s="9" t="str">
        <f ca="1">+WORLDCUP!BD66</f>
        <v>Norway</v>
      </c>
      <c r="F237" s="9" t="str">
        <f ca="1">+WORLDCUP!BD61</f>
        <v>Australia</v>
      </c>
      <c r="G237" s="9" t="str">
        <f ca="1">+WORLDCUP!BD58</f>
        <v>Czech Republic</v>
      </c>
      <c r="H237" s="9" t="str">
        <f ca="1">+WORLDCUP!BD63</f>
        <v>Japan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Japan</v>
      </c>
      <c r="F238" s="9" t="str">
        <f ca="1">+WORLDCUP!BD60</f>
        <v>Scotland</v>
      </c>
      <c r="G238" s="9" t="str">
        <f ca="1">+WORLDCUP!BD58</f>
        <v>Czech Republic</v>
      </c>
      <c r="H238" s="9" t="str">
        <f ca="1">+WORLDCUP!BD61</f>
        <v>Australia</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Norway</v>
      </c>
      <c r="F239" s="9" t="str">
        <f ca="1">+WORLDCUP!BD60</f>
        <v>Scotland</v>
      </c>
      <c r="G239" s="9" t="str">
        <f ca="1">+WORLDCUP!BD58</f>
        <v>Czech Republic</v>
      </c>
      <c r="H239" s="9" t="str">
        <f ca="1">+WORLDCUP!BD61</f>
        <v>Australia</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Japan</v>
      </c>
      <c r="F240" s="9" t="str">
        <f ca="1">+WORLDCUP!BD60</f>
        <v>Scotland</v>
      </c>
      <c r="G240" s="9" t="str">
        <f ca="1">+WORLDCUP!BD58</f>
        <v>Czech Republic</v>
      </c>
      <c r="H240" s="9" t="str">
        <f ca="1">+WORLDCUP!BD61</f>
        <v>Australia</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Japan</v>
      </c>
      <c r="F241" s="9" t="str">
        <f ca="1">+WORLDCUP!BD60</f>
        <v>Scotland</v>
      </c>
      <c r="G241" s="9" t="str">
        <f ca="1">+WORLDCUP!BD58</f>
        <v>Czech Republic</v>
      </c>
      <c r="H241" s="9" t="str">
        <f ca="1">+WORLDCUP!BD61</f>
        <v>Australia</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Austria</v>
      </c>
      <c r="F242" s="9" t="str">
        <f ca="1">+WORLDCUP!BD61</f>
        <v>Australia</v>
      </c>
      <c r="G242" s="9" t="str">
        <f ca="1">+WORLDCUP!BD58</f>
        <v>Czech Republic</v>
      </c>
      <c r="H242" s="9" t="str">
        <f ca="1">+WORLDCUP!BD63</f>
        <v>Japan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Norway</v>
      </c>
      <c r="F243" s="9" t="str">
        <f ca="1">+WORLDCUP!BD61</f>
        <v>Australia</v>
      </c>
      <c r="G243" s="9" t="str">
        <f ca="1">+WORLDCUP!BD58</f>
        <v>Czech Republic</v>
      </c>
      <c r="H243" s="9" t="str">
        <f ca="1">+WORLDCUP!BD63</f>
        <v>Japan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Austria</v>
      </c>
      <c r="F244" s="9" t="str">
        <f ca="1">+WORLDCUP!BD61</f>
        <v>Australia</v>
      </c>
      <c r="G244" s="9" t="str">
        <f ca="1">+WORLDCUP!BD58</f>
        <v>Czech Republic</v>
      </c>
      <c r="H244" s="9" t="str">
        <f ca="1">+WORLDCUP!BD63</f>
        <v>Japan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Austria</v>
      </c>
      <c r="F245" s="9" t="str">
        <f ca="1">+WORLDCUP!BD61</f>
        <v>Australia</v>
      </c>
      <c r="G245" s="9" t="str">
        <f ca="1">+WORLDCUP!BD58</f>
        <v>Czech Republic</v>
      </c>
      <c r="H245" s="9" t="str">
        <f ca="1">+WORLDCUP!BD63</f>
        <v>Japan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Japan</v>
      </c>
      <c r="F246" s="9" t="str">
        <f ca="1">+WORLDCUP!BD60</f>
        <v>Scotland</v>
      </c>
      <c r="G246" s="9" t="str">
        <f ca="1">+WORLDCUP!BD58</f>
        <v>Czech Republic</v>
      </c>
      <c r="H246" s="9" t="str">
        <f ca="1">+WORLDCUP!BD61</f>
        <v>Australia</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Austria</v>
      </c>
      <c r="F247" s="9" t="str">
        <f ca="1">+WORLDCUP!BD61</f>
        <v>Australia</v>
      </c>
      <c r="G247" s="9" t="str">
        <f ca="1">+WORLDCUP!BD58</f>
        <v>Czech Republic</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Austria</v>
      </c>
      <c r="F248" s="9" t="str">
        <f ca="1">+WORLDCUP!BD60</f>
        <v>Scotland</v>
      </c>
      <c r="G248" s="9" t="str">
        <f ca="1">+WORLDCUP!BD58</f>
        <v>Czech Republic</v>
      </c>
      <c r="H248" s="9" t="str">
        <f ca="1">+WORLDCUP!BD63</f>
        <v>Japan</v>
      </c>
      <c r="I248" s="9" t="str">
        <f ca="1">+WORLDCUP!BD61</f>
        <v>Australia</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Japan</v>
      </c>
      <c r="F249" s="9" t="str">
        <f ca="1">+WORLDCUP!BD60</f>
        <v>Scotland</v>
      </c>
      <c r="G249" s="9" t="str">
        <f ca="1">+WORLDCUP!BD58</f>
        <v>Czech Republic</v>
      </c>
      <c r="H249" s="9" t="str">
        <f ca="1">+WORLDCUP!BD61</f>
        <v>Australia</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Japan</v>
      </c>
      <c r="F250" s="9" t="str">
        <f ca="1">+WORLDCUP!BD60</f>
        <v>Scotland</v>
      </c>
      <c r="G250" s="9" t="str">
        <f ca="1">+WORLDCUP!BD58</f>
        <v>Czech Republic</v>
      </c>
      <c r="H250" s="9" t="str">
        <f ca="1">+WORLDCUP!BD61</f>
        <v>Australia</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Austria</v>
      </c>
      <c r="F251" s="9" t="str">
        <f ca="1">+WORLDCUP!BD60</f>
        <v>Scotland</v>
      </c>
      <c r="G251" s="9" t="str">
        <f ca="1">+WORLDCUP!BD58</f>
        <v>Czech Republic</v>
      </c>
      <c r="H251" s="9" t="str">
        <f ca="1">+WORLDCUP!BD63</f>
        <v>Japan</v>
      </c>
      <c r="I251" s="9" t="str">
        <f ca="1">+WORLDCUP!BD61</f>
        <v>Australia</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Austria</v>
      </c>
      <c r="E252" s="9" t="str">
        <f ca="1">+WORLDCUP!BD66</f>
        <v>Norway</v>
      </c>
      <c r="F252" s="9" t="str">
        <f ca="1">+WORLDCUP!BD60</f>
        <v>Scotland</v>
      </c>
      <c r="G252" s="9" t="str">
        <f ca="1">+WORLDCUP!BD58</f>
        <v>Czech Republic</v>
      </c>
      <c r="H252" s="9" t="str">
        <f ca="1">+WORLDCUP!BD61</f>
        <v>Australia</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Ivory Coast</v>
      </c>
      <c r="F253" s="9" t="str">
        <f ca="1">+WORLDCUP!BD60</f>
        <v>Scotland</v>
      </c>
      <c r="G253" s="9" t="str">
        <f ca="1">+WORLDCUP!BD58</f>
        <v>Czech Republic</v>
      </c>
      <c r="H253" s="9" t="str">
        <f ca="1">+WORLDCUP!BD61</f>
        <v>Australia</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Norway</v>
      </c>
      <c r="F254" s="9" t="str">
        <f ca="1">+WORLDCUP!BD60</f>
        <v>Scotland</v>
      </c>
      <c r="G254" s="9" t="str">
        <f ca="1">+WORLDCUP!BD58</f>
        <v>Czech Republic</v>
      </c>
      <c r="H254" s="9" t="str">
        <f ca="1">+WORLDCUP!BD61</f>
        <v>Australia</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Ivory Coast</v>
      </c>
      <c r="F255" s="9" t="str">
        <f ca="1">+WORLDCUP!BD60</f>
        <v>Scotland</v>
      </c>
      <c r="G255" s="9" t="str">
        <f ca="1">+WORLDCUP!BD58</f>
        <v>Czech Republic</v>
      </c>
      <c r="H255" s="9" t="str">
        <f ca="1">+WORLDCUP!BD61</f>
        <v>Australia</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Ivory Coast</v>
      </c>
      <c r="F256" s="9" t="str">
        <f ca="1">+WORLDCUP!BD60</f>
        <v>Scotland</v>
      </c>
      <c r="G256" s="9" t="str">
        <f ca="1">+WORLDCUP!BD58</f>
        <v>Czech Republic</v>
      </c>
      <c r="H256" s="9" t="str">
        <f ca="1">+WORLDCUP!BD61</f>
        <v>Australia</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New Zealand</v>
      </c>
      <c r="E257" s="9" t="str">
        <f ca="1">+WORLDCUP!BD67</f>
        <v>Austria</v>
      </c>
      <c r="F257" s="9" t="str">
        <f ca="1">+WORLDCUP!BD60</f>
        <v>Scotland</v>
      </c>
      <c r="G257" s="9" t="str">
        <f ca="1">+WORLDCUP!BD58</f>
        <v>Czech Republic</v>
      </c>
      <c r="H257" s="9" t="str">
        <f ca="1">+WORLDCUP!BD61</f>
        <v>Australia</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New Zealand</v>
      </c>
      <c r="E258" s="9" t="str">
        <f ca="1">+WORLDCUP!BD66</f>
        <v>Norway</v>
      </c>
      <c r="F258" s="9" t="str">
        <f ca="1">+WORLDCUP!BD60</f>
        <v>Scotland</v>
      </c>
      <c r="G258" s="9" t="str">
        <f ca="1">+WORLDCUP!BD58</f>
        <v>Czech Republic</v>
      </c>
      <c r="H258" s="9" t="str">
        <f ca="1">+WORLDCUP!BD61</f>
        <v>Australia</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New Zealand</v>
      </c>
      <c r="E259" s="9" t="str">
        <f ca="1">+WORLDCUP!BD67</f>
        <v>Austria</v>
      </c>
      <c r="F259" s="9" t="str">
        <f ca="1">+WORLDCUP!BD60</f>
        <v>Scotland</v>
      </c>
      <c r="G259" s="9" t="str">
        <f ca="1">+WORLDCUP!BD58</f>
        <v>Czech Republic</v>
      </c>
      <c r="H259" s="9" t="str">
        <f ca="1">+WORLDCUP!BD61</f>
        <v>Australia</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New Zealand</v>
      </c>
      <c r="E260" s="9" t="str">
        <f ca="1">+WORLDCUP!BD67</f>
        <v>Austria</v>
      </c>
      <c r="F260" s="9" t="str">
        <f ca="1">+WORLDCUP!BD60</f>
        <v>Scotland</v>
      </c>
      <c r="G260" s="9" t="str">
        <f ca="1">+WORLDCUP!BD58</f>
        <v>Czech Republic</v>
      </c>
      <c r="H260" s="9" t="str">
        <f ca="1">+WORLDCUP!BD61</f>
        <v>Australia</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Ivory Coast</v>
      </c>
      <c r="F261" s="9" t="str">
        <f ca="1">+WORLDCUP!BD60</f>
        <v>Scotland</v>
      </c>
      <c r="G261" s="9" t="str">
        <f ca="1">+WORLDCUP!BD58</f>
        <v>Czech Republic</v>
      </c>
      <c r="H261" s="9" t="str">
        <f ca="1">+WORLDCUP!BD61</f>
        <v>Australia</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Austria</v>
      </c>
      <c r="F262" s="9" t="str">
        <f ca="1">+WORLDCUP!BD60</f>
        <v>Scotland</v>
      </c>
      <c r="G262" s="9" t="str">
        <f ca="1">+WORLDCUP!BD58</f>
        <v>Czech Republic</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Austria</v>
      </c>
      <c r="F263" s="9" t="str">
        <f ca="1">+WORLDCUP!BD60</f>
        <v>Scotland</v>
      </c>
      <c r="G263" s="9" t="str">
        <f ca="1">+WORLDCUP!BD58</f>
        <v>Czech Republic</v>
      </c>
      <c r="H263" s="9" t="str">
        <f ca="1">+WORLDCUP!BD61</f>
        <v>Australia</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Ivory Coast</v>
      </c>
      <c r="F264" s="9" t="str">
        <f ca="1">+WORLDCUP!BD60</f>
        <v>Scotland</v>
      </c>
      <c r="G264" s="9" t="str">
        <f ca="1">+WORLDCUP!BD58</f>
        <v>Czech Republic</v>
      </c>
      <c r="H264" s="9" t="str">
        <f ca="1">+WORLDCUP!BD61</f>
        <v>Australia</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Ivory Coast</v>
      </c>
      <c r="F265" s="9" t="str">
        <f ca="1">+WORLDCUP!BD60</f>
        <v>Scotland</v>
      </c>
      <c r="G265" s="9" t="str">
        <f ca="1">+WORLDCUP!BD58</f>
        <v>Czech Republic</v>
      </c>
      <c r="H265" s="9" t="str">
        <f ca="1">+WORLDCUP!BD61</f>
        <v>Australia</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Austria</v>
      </c>
      <c r="F266" s="9" t="str">
        <f ca="1">+WORLDCUP!BD60</f>
        <v>Scotland</v>
      </c>
      <c r="G266" s="9" t="str">
        <f ca="1">+WORLDCUP!BD58</f>
        <v>Czech Republic</v>
      </c>
      <c r="H266" s="9" t="str">
        <f ca="1">+WORLDCUP!BD61</f>
        <v>Australia</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Austria</v>
      </c>
      <c r="E267" s="9" t="str">
        <f ca="1">+WORLDCUP!BD62</f>
        <v>Ivory Coast</v>
      </c>
      <c r="F267" s="9" t="str">
        <f ca="1">+WORLDCUP!BD61</f>
        <v>Australia</v>
      </c>
      <c r="G267" s="9" t="str">
        <f ca="1">+WORLDCUP!BD58</f>
        <v>Czech Republic</v>
      </c>
      <c r="H267" s="9" t="str">
        <f ca="1">+WORLDCUP!BD63</f>
        <v>Japan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Australia</v>
      </c>
      <c r="G268" s="9" t="str">
        <f ca="1">+WORLDCUP!BD58</f>
        <v>Czech Republic</v>
      </c>
      <c r="H268" s="9" t="str">
        <f ca="1">+WORLDCUP!BD63</f>
        <v>Japan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Austria</v>
      </c>
      <c r="E269" s="9" t="str">
        <f ca="1">+WORLDCUP!BD62</f>
        <v>Ivory Coast</v>
      </c>
      <c r="F269" s="9" t="str">
        <f ca="1">+WORLDCUP!BD61</f>
        <v>Australia</v>
      </c>
      <c r="G269" s="9" t="str">
        <f ca="1">+WORLDCUP!BD58</f>
        <v>Czech Republic</v>
      </c>
      <c r="H269" s="9" t="str">
        <f ca="1">+WORLDCUP!BD63</f>
        <v>Japan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Austria</v>
      </c>
      <c r="E270" s="9" t="str">
        <f ca="1">+WORLDCUP!BD62</f>
        <v>Ivory Coast</v>
      </c>
      <c r="F270" s="9" t="str">
        <f ca="1">+WORLDCUP!BD61</f>
        <v>Australia</v>
      </c>
      <c r="G270" s="9" t="str">
        <f ca="1">+WORLDCUP!BD58</f>
        <v>Czech Republic</v>
      </c>
      <c r="H270" s="9" t="str">
        <f ca="1">+WORLDCUP!BD63</f>
        <v>Japan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Czech Republic</v>
      </c>
      <c r="H271" s="9" t="str">
        <f ca="1">+WORLDCUP!BD61</f>
        <v>Australia</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Japan</v>
      </c>
      <c r="F272" s="9" t="str">
        <f ca="1">+WORLDCUP!BD60</f>
        <v>Scotland</v>
      </c>
      <c r="G272" s="9" t="str">
        <f ca="1">+WORLDCUP!BD58</f>
        <v>Czech Republic</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Ivory Coast</v>
      </c>
      <c r="F273" s="9" t="str">
        <f ca="1">+WORLDCUP!BD60</f>
        <v>Scotland</v>
      </c>
      <c r="G273" s="9" t="str">
        <f ca="1">+WORLDCUP!BD58</f>
        <v>Czech Republic</v>
      </c>
      <c r="H273" s="9" t="str">
        <f ca="1">+WORLDCUP!BD63</f>
        <v>Japan</v>
      </c>
      <c r="I273" s="9" t="str">
        <f ca="1">+WORLDCUP!BD61</f>
        <v>Australia</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Czech Republic</v>
      </c>
      <c r="H274" s="9" t="str">
        <f ca="1">+WORLDCUP!BD61</f>
        <v>Australia</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Czech Republic</v>
      </c>
      <c r="H275" s="9" t="str">
        <f ca="1">+WORLDCUP!BD61</f>
        <v>Australia</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Ivory Coast</v>
      </c>
      <c r="F276" s="9" t="str">
        <f ca="1">+WORLDCUP!BD60</f>
        <v>Scotland</v>
      </c>
      <c r="G276" s="9" t="str">
        <f ca="1">+WORLDCUP!BD58</f>
        <v>Czech Republic</v>
      </c>
      <c r="H276" s="9" t="str">
        <f ca="1">+WORLDCUP!BD63</f>
        <v>Japan</v>
      </c>
      <c r="I276" s="9" t="str">
        <f ca="1">+WORLDCUP!BD61</f>
        <v>Australia</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Ivory Coast</v>
      </c>
      <c r="F277" s="9" t="str">
        <f ca="1">+WORLDCUP!BD61</f>
        <v>Australia</v>
      </c>
      <c r="G277" s="9" t="str">
        <f ca="1">+WORLDCUP!BD58</f>
        <v>Czech Republic</v>
      </c>
      <c r="H277" s="9" t="str">
        <f ca="1">+WORLDCUP!BD63</f>
        <v>Japan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Austria</v>
      </c>
      <c r="F278" s="9" t="str">
        <f ca="1">+WORLDCUP!BD61</f>
        <v>Australia</v>
      </c>
      <c r="G278" s="9" t="str">
        <f ca="1">+WORLDCUP!BD58</f>
        <v>Czech Republic</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Austria</v>
      </c>
      <c r="F279" s="9" t="str">
        <f ca="1">+WORLDCUP!BD61</f>
        <v>Australia</v>
      </c>
      <c r="G279" s="9" t="str">
        <f ca="1">+WORLDCUP!BD58</f>
        <v>Czech Republic</v>
      </c>
      <c r="H279" s="9" t="str">
        <f ca="1">+WORLDCUP!BD63</f>
        <v>Japan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Ivory Coast</v>
      </c>
      <c r="F280" s="9" t="str">
        <f ca="1">+WORLDCUP!BD61</f>
        <v>Australia</v>
      </c>
      <c r="G280" s="9" t="str">
        <f ca="1">+WORLDCUP!BD58</f>
        <v>Czech Republic</v>
      </c>
      <c r="H280" s="9" t="str">
        <f ca="1">+WORLDCUP!BD63</f>
        <v>Japan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Ivory Coast</v>
      </c>
      <c r="F281" s="9" t="str">
        <f ca="1">+WORLDCUP!BD61</f>
        <v>Australia</v>
      </c>
      <c r="G281" s="9" t="str">
        <f ca="1">+WORLDCUP!BD58</f>
        <v>Czech Republic</v>
      </c>
      <c r="H281" s="9" t="str">
        <f ca="1">+WORLDCUP!BD63</f>
        <v>Japan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Austria</v>
      </c>
      <c r="F282" s="9" t="str">
        <f ca="1">+WORLDCUP!BD61</f>
        <v>Australia</v>
      </c>
      <c r="G282" s="9" t="str">
        <f ca="1">+WORLDCUP!BD58</f>
        <v>Czech Republic</v>
      </c>
      <c r="H282" s="9" t="str">
        <f ca="1">+WORLDCUP!BD63</f>
        <v>Japan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Japan</v>
      </c>
      <c r="F283" s="9" t="str">
        <f ca="1">+WORLDCUP!BD60</f>
        <v>Scotland</v>
      </c>
      <c r="G283" s="9" t="str">
        <f ca="1">+WORLDCUP!BD58</f>
        <v>Czech Republic</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Ivory Coast</v>
      </c>
      <c r="F284" s="9" t="str">
        <f ca="1">+WORLDCUP!BD60</f>
        <v>Scotland</v>
      </c>
      <c r="G284" s="9" t="str">
        <f ca="1">+WORLDCUP!BD58</f>
        <v>Czech Republic</v>
      </c>
      <c r="H284" s="9" t="str">
        <f ca="1">+WORLDCUP!BD63</f>
        <v>Japan</v>
      </c>
      <c r="I284" s="9" t="str">
        <f ca="1">+WORLDCUP!BD61</f>
        <v>Australia</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Austria</v>
      </c>
      <c r="F285" s="9" t="str">
        <f ca="1">+WORLDCUP!BD60</f>
        <v>Scotland</v>
      </c>
      <c r="G285" s="9" t="str">
        <f ca="1">+WORLDCUP!BD58</f>
        <v>Czech Republic</v>
      </c>
      <c r="H285" s="9" t="str">
        <f ca="1">+WORLDCUP!BD63</f>
        <v>Japan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Ivory Coast</v>
      </c>
      <c r="F286" s="9" t="str">
        <f ca="1">+WORLDCUP!BD60</f>
        <v>Scotland</v>
      </c>
      <c r="G286" s="9" t="str">
        <f ca="1">+WORLDCUP!BD58</f>
        <v>Czech Republic</v>
      </c>
      <c r="H286" s="9" t="str">
        <f ca="1">+WORLDCUP!BD63</f>
        <v>Japan</v>
      </c>
      <c r="I286" s="9" t="str">
        <f ca="1">+WORLDCUP!BD61</f>
        <v>Australia</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Canada</v>
      </c>
      <c r="F287" s="9" t="str">
        <f ca="1">+WORLDCUP!BD58</f>
        <v>Czech Republic</v>
      </c>
      <c r="G287" s="9" t="str">
        <f ca="1">+WORLDCUP!BD66</f>
        <v>Norway</v>
      </c>
      <c r="H287" s="9" t="str">
        <f ca="1">+WORLDCUP!BD64</f>
        <v>New Zealand</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Canada</v>
      </c>
      <c r="F288" s="9" t="str">
        <f ca="1">+WORLDCUP!BD58</f>
        <v>Czech Republic</v>
      </c>
      <c r="G288" s="9" t="str">
        <f ca="1">+WORLDCUP!BD66</f>
        <v>Norway</v>
      </c>
      <c r="H288" s="9" t="str">
        <f ca="1">+WORLDCUP!BD63</f>
        <v>Japan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Austria</v>
      </c>
      <c r="E289" s="9" t="str">
        <f ca="1">+WORLDCUP!BD59</f>
        <v>Canada</v>
      </c>
      <c r="F289" s="9" t="str">
        <f ca="1">+WORLDCUP!BD63</f>
        <v>Japan</v>
      </c>
      <c r="G289" s="9" t="str">
        <f ca="1">+WORLDCUP!BD58</f>
        <v>Czech Republic</v>
      </c>
      <c r="H289" s="9" t="str">
        <f ca="1">+WORLDCUP!BD64</f>
        <v>New Zealand</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Canada</v>
      </c>
      <c r="F290" s="9" t="str">
        <f ca="1">+WORLDCUP!BD63</f>
        <v>Japan</v>
      </c>
      <c r="G290" s="9" t="str">
        <f ca="1">+WORLDCUP!BD58</f>
        <v>Czech Republic</v>
      </c>
      <c r="H290" s="9" t="str">
        <f ca="1">+WORLDCUP!BD64</f>
        <v>New Zealand</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Canada</v>
      </c>
      <c r="F291" s="9" t="str">
        <f ca="1">+WORLDCUP!BD58</f>
        <v>Czech Republic</v>
      </c>
      <c r="G291" s="9" t="str">
        <f ca="1">+WORLDCUP!BD66</f>
        <v>Norway</v>
      </c>
      <c r="H291" s="9" t="str">
        <f ca="1">+WORLDCUP!BD63</f>
        <v>Japan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Canada</v>
      </c>
      <c r="F292" s="9" t="str">
        <f ca="1">+WORLDCUP!BD63</f>
        <v>Japan</v>
      </c>
      <c r="G292" s="9" t="str">
        <f ca="1">+WORLDCUP!BD58</f>
        <v>Czech Republic</v>
      </c>
      <c r="H292" s="9" t="str">
        <f ca="1">+WORLDCUP!BD64</f>
        <v>New Zealand</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Canada</v>
      </c>
      <c r="F293" s="9" t="str">
        <f ca="1">+WORLDCUP!BD63</f>
        <v>Japan</v>
      </c>
      <c r="G293" s="9" t="str">
        <f ca="1">+WORLDCUP!BD58</f>
        <v>Czech Republic</v>
      </c>
      <c r="H293" s="9" t="str">
        <f ca="1">+WORLDCUP!BD64</f>
        <v>New Zealand</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Austria</v>
      </c>
      <c r="E294" s="9" t="str">
        <f ca="1">+WORLDCUP!BD59</f>
        <v>Canada</v>
      </c>
      <c r="F294" s="9" t="str">
        <f ca="1">+WORLDCUP!BD58</f>
        <v>Czech Republic</v>
      </c>
      <c r="G294" s="9" t="str">
        <f ca="1">+WORLDCUP!BD66</f>
        <v>Norway</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Austria</v>
      </c>
      <c r="E295" s="9" t="str">
        <f ca="1">+WORLDCUP!BD59</f>
        <v>Canada</v>
      </c>
      <c r="F295" s="9" t="str">
        <f ca="1">+WORLDCUP!BD58</f>
        <v>Czech Republic</v>
      </c>
      <c r="G295" s="9" t="str">
        <f ca="1">+WORLDCUP!BD66</f>
        <v>Norway</v>
      </c>
      <c r="H295" s="9" t="str">
        <f ca="1">+WORLDCUP!BD64</f>
        <v>New Zealand</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Austria</v>
      </c>
      <c r="E296" s="9" t="str">
        <f ca="1">+WORLDCUP!BD59</f>
        <v>Canada</v>
      </c>
      <c r="F296" s="9" t="str">
        <f ca="1">+WORLDCUP!BD58</f>
        <v>Czech Republic</v>
      </c>
      <c r="G296" s="9" t="str">
        <f ca="1">+WORLDCUP!BD65</f>
        <v>Saudi Arabia</v>
      </c>
      <c r="H296" s="9" t="str">
        <f ca="1">+WORLDCUP!BD64</f>
        <v>New Zealand</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New Zealand</v>
      </c>
      <c r="E297" s="9" t="str">
        <f ca="1">+WORLDCUP!BD59</f>
        <v>Canada</v>
      </c>
      <c r="F297" s="9" t="str">
        <f ca="1">+WORLDCUP!BD58</f>
        <v>Czech Republic</v>
      </c>
      <c r="G297" s="9" t="str">
        <f ca="1">+WORLDCUP!BD66</f>
        <v>Norway</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Austria</v>
      </c>
      <c r="E298" s="9" t="str">
        <f ca="1">+WORLDCUP!BD59</f>
        <v>Canada</v>
      </c>
      <c r="F298" s="9" t="str">
        <f ca="1">+WORLDCUP!BD58</f>
        <v>Czech Republic</v>
      </c>
      <c r="G298" s="9" t="str">
        <f ca="1">+WORLDCUP!BD65</f>
        <v>Saudi Arabia</v>
      </c>
      <c r="H298" s="9" t="str">
        <f ca="1">+WORLDCUP!BD64</f>
        <v>New Zealand</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Austria</v>
      </c>
      <c r="E299" s="9" t="str">
        <f ca="1">+WORLDCUP!BD59</f>
        <v>Canada</v>
      </c>
      <c r="F299" s="9" t="str">
        <f ca="1">+WORLDCUP!BD58</f>
        <v>Czech Republic</v>
      </c>
      <c r="G299" s="9" t="str">
        <f ca="1">+WORLDCUP!BD65</f>
        <v>Saudi Arabia</v>
      </c>
      <c r="H299" s="9" t="str">
        <f ca="1">+WORLDCUP!BD64</f>
        <v>New Zealand</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Austria</v>
      </c>
      <c r="E300" s="9" t="str">
        <f ca="1">+WORLDCUP!BD59</f>
        <v>Canada</v>
      </c>
      <c r="F300" s="9" t="str">
        <f ca="1">+WORLDCUP!BD58</f>
        <v>Czech Republic</v>
      </c>
      <c r="G300" s="9" t="str">
        <f ca="1">+WORLDCUP!BD66</f>
        <v>Norway</v>
      </c>
      <c r="H300" s="9" t="str">
        <f ca="1">+WORLDCUP!BD63</f>
        <v>Japan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Austria</v>
      </c>
      <c r="E301" s="9" t="str">
        <f ca="1">+WORLDCUP!BD59</f>
        <v>Canada</v>
      </c>
      <c r="F301" s="9" t="str">
        <f ca="1">+WORLDCUP!BD63</f>
        <v>Japan</v>
      </c>
      <c r="G301" s="9" t="str">
        <f ca="1">+WORLDCUP!BD58</f>
        <v>Czech Republic</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Canada</v>
      </c>
      <c r="F302" s="9" t="str">
        <f ca="1">+WORLDCUP!BD63</f>
        <v>Japan</v>
      </c>
      <c r="G302" s="9" t="str">
        <f ca="1">+WORLDCUP!BD58</f>
        <v>Czech Republic</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Austria</v>
      </c>
      <c r="E303" s="9" t="str">
        <f ca="1">+WORLDCUP!BD59</f>
        <v>Canada</v>
      </c>
      <c r="F303" s="9" t="str">
        <f ca="1">+WORLDCUP!BD63</f>
        <v>Japan</v>
      </c>
      <c r="G303" s="9" t="str">
        <f ca="1">+WORLDCUP!BD58</f>
        <v>Czech Republic</v>
      </c>
      <c r="H303" s="9" t="str">
        <f ca="1">+WORLDCUP!BD65</f>
        <v>Saudi Arabia</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Austria</v>
      </c>
      <c r="E304" s="9" t="str">
        <f ca="1">+WORLDCUP!BD59</f>
        <v>Canada</v>
      </c>
      <c r="F304" s="9" t="str">
        <f ca="1">+WORLDCUP!BD63</f>
        <v>Japan</v>
      </c>
      <c r="G304" s="9" t="str">
        <f ca="1">+WORLDCUP!BD58</f>
        <v>Czech Republic</v>
      </c>
      <c r="H304" s="9" t="str">
        <f ca="1">+WORLDCUP!BD65</f>
        <v>Saudi Arabia</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Austria</v>
      </c>
      <c r="E305" s="9" t="str">
        <f ca="1">+WORLDCUP!BD59</f>
        <v>Canada</v>
      </c>
      <c r="F305" s="9" t="str">
        <f ca="1">+WORLDCUP!BD63</f>
        <v>Japan</v>
      </c>
      <c r="G305" s="9" t="str">
        <f ca="1">+WORLDCUP!BD58</f>
        <v>Czech Republic</v>
      </c>
      <c r="H305" s="9" t="str">
        <f ca="1">+WORLDCUP!BD64</f>
        <v>New Zealand</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New Zealand</v>
      </c>
      <c r="E306" s="9" t="str">
        <f ca="1">+WORLDCUP!BD59</f>
        <v>Canada</v>
      </c>
      <c r="F306" s="9" t="str">
        <f ca="1">+WORLDCUP!BD58</f>
        <v>Czech Republic</v>
      </c>
      <c r="G306" s="9" t="str">
        <f ca="1">+WORLDCUP!BD66</f>
        <v>Norway</v>
      </c>
      <c r="H306" s="9" t="str">
        <f ca="1">+WORLDCUP!BD63</f>
        <v>Japan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Austria</v>
      </c>
      <c r="E307" s="9" t="str">
        <f ca="1">+WORLDCUP!BD59</f>
        <v>Canada</v>
      </c>
      <c r="F307" s="9" t="str">
        <f ca="1">+WORLDCUP!BD63</f>
        <v>Japan</v>
      </c>
      <c r="G307" s="9" t="str">
        <f ca="1">+WORLDCUP!BD58</f>
        <v>Czech Republic</v>
      </c>
      <c r="H307" s="9" t="str">
        <f ca="1">+WORLDCUP!BD64</f>
        <v>New Zealand</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Austria</v>
      </c>
      <c r="E308" s="9" t="str">
        <f ca="1">+WORLDCUP!BD59</f>
        <v>Canada</v>
      </c>
      <c r="F308" s="9" t="str">
        <f ca="1">+WORLDCUP!BD63</f>
        <v>Japan</v>
      </c>
      <c r="G308" s="9" t="str">
        <f ca="1">+WORLDCUP!BD58</f>
        <v>Czech Republic</v>
      </c>
      <c r="H308" s="9" t="str">
        <f ca="1">+WORLDCUP!BD64</f>
        <v>New Zealand</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New Zealand</v>
      </c>
      <c r="E309" s="9" t="str">
        <f ca="1">+WORLDCUP!BD59</f>
        <v>Canada</v>
      </c>
      <c r="F309" s="9" t="str">
        <f ca="1">+WORLDCUP!BD63</f>
        <v>Japan</v>
      </c>
      <c r="G309" s="9" t="str">
        <f ca="1">+WORLDCUP!BD58</f>
        <v>Czech Republic</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Canada</v>
      </c>
      <c r="F310" s="9" t="str">
        <f ca="1">+WORLDCUP!BD63</f>
        <v>Japan</v>
      </c>
      <c r="G310" s="9" t="str">
        <f ca="1">+WORLDCUP!BD58</f>
        <v>Czech Republic</v>
      </c>
      <c r="H310" s="9" t="str">
        <f ca="1">+WORLDCUP!BD64</f>
        <v>New Zealand</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Canada</v>
      </c>
      <c r="F311" s="9" t="str">
        <f ca="1">+WORLDCUP!BD63</f>
        <v>Japan</v>
      </c>
      <c r="G311" s="9" t="str">
        <f ca="1">+WORLDCUP!BD58</f>
        <v>Czech Republic</v>
      </c>
      <c r="H311" s="9" t="str">
        <f ca="1">+WORLDCUP!BD64</f>
        <v>New Zealand</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New Zealand</v>
      </c>
      <c r="E312" s="9" t="str">
        <f ca="1">+WORLDCUP!BD59</f>
        <v>Canada</v>
      </c>
      <c r="F312" s="9" t="str">
        <f ca="1">+WORLDCUP!BD63</f>
        <v>Japan</v>
      </c>
      <c r="G312" s="9" t="str">
        <f ca="1">+WORLDCUP!BD58</f>
        <v>Czech Republic</v>
      </c>
      <c r="H312" s="9" t="str">
        <f ca="1">+WORLDCUP!BD65</f>
        <v>Saudi Arabia</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New Zealand</v>
      </c>
      <c r="E313" s="9" t="str">
        <f ca="1">+WORLDCUP!BD59</f>
        <v>Canada</v>
      </c>
      <c r="F313" s="9" t="str">
        <f ca="1">+WORLDCUP!BD63</f>
        <v>Japan</v>
      </c>
      <c r="G313" s="9" t="str">
        <f ca="1">+WORLDCUP!BD58</f>
        <v>Czech Republic</v>
      </c>
      <c r="H313" s="9" t="str">
        <f ca="1">+WORLDCUP!BD65</f>
        <v>Saudi Arabia</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Canada</v>
      </c>
      <c r="F314" s="9" t="str">
        <f ca="1">+WORLDCUP!BD63</f>
        <v>Japan</v>
      </c>
      <c r="G314" s="9" t="str">
        <f ca="1">+WORLDCUP!BD58</f>
        <v>Czech Republic</v>
      </c>
      <c r="H314" s="9" t="str">
        <f ca="1">+WORLDCUP!BD64</f>
        <v>New Zealand</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Austria</v>
      </c>
      <c r="E315" s="9" t="str">
        <f ca="1">+WORLDCUP!BD59</f>
        <v>Canada</v>
      </c>
      <c r="F315" s="9" t="str">
        <f ca="1">+WORLDCUP!BD61</f>
        <v>Australia</v>
      </c>
      <c r="G315" s="9" t="str">
        <f ca="1">+WORLDCUP!BD58</f>
        <v>Czech Republic</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Austria</v>
      </c>
      <c r="E316" s="9" t="str">
        <f ca="1">+WORLDCUP!BD59</f>
        <v>Canada</v>
      </c>
      <c r="F316" s="9" t="str">
        <f ca="1">+WORLDCUP!BD61</f>
        <v>Australia</v>
      </c>
      <c r="G316" s="9" t="str">
        <f ca="1">+WORLDCUP!BD58</f>
        <v>Czech Republic</v>
      </c>
      <c r="H316" s="9" t="str">
        <f ca="1">+WORLDCUP!BD64</f>
        <v>New Zealand</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Canada</v>
      </c>
      <c r="F317" s="9" t="str">
        <f ca="1">+WORLDCUP!BD61</f>
        <v>Australia</v>
      </c>
      <c r="G317" s="9" t="str">
        <f ca="1">+WORLDCUP!BD58</f>
        <v>Czech Republic</v>
      </c>
      <c r="H317" s="9" t="str">
        <f ca="1">+WORLDCUP!BD64</f>
        <v>New Zealand</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New Zealand</v>
      </c>
      <c r="E318" s="9" t="str">
        <f ca="1">+WORLDCUP!BD59</f>
        <v>Canada</v>
      </c>
      <c r="F318" s="9" t="str">
        <f ca="1">+WORLDCUP!BD61</f>
        <v>Australia</v>
      </c>
      <c r="G318" s="9" t="str">
        <f ca="1">+WORLDCUP!BD58</f>
        <v>Czech Republic</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Canada</v>
      </c>
      <c r="F319" s="9" t="str">
        <f ca="1">+WORLDCUP!BD61</f>
        <v>Australia</v>
      </c>
      <c r="G319" s="9" t="str">
        <f ca="1">+WORLDCUP!BD58</f>
        <v>Czech Republic</v>
      </c>
      <c r="H319" s="9" t="str">
        <f ca="1">+WORLDCUP!BD64</f>
        <v>New Zealand</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Canada</v>
      </c>
      <c r="F320" s="9" t="str">
        <f ca="1">+WORLDCUP!BD61</f>
        <v>Australia</v>
      </c>
      <c r="G320" s="9" t="str">
        <f ca="1">+WORLDCUP!BD58</f>
        <v>Czech Republic</v>
      </c>
      <c r="H320" s="9" t="str">
        <f ca="1">+WORLDCUP!BD64</f>
        <v>New Zealand</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Austria</v>
      </c>
      <c r="E321" s="9" t="str">
        <f ca="1">+WORLDCUP!BD59</f>
        <v>Canada</v>
      </c>
      <c r="F321" s="9" t="str">
        <f ca="1">+WORLDCUP!BD61</f>
        <v>Australia</v>
      </c>
      <c r="G321" s="9" t="str">
        <f ca="1">+WORLDCUP!BD58</f>
        <v>Czech Republic</v>
      </c>
      <c r="H321" s="9" t="str">
        <f ca="1">+WORLDCUP!BD63</f>
        <v>Japan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Canada</v>
      </c>
      <c r="F322" s="9" t="str">
        <f ca="1">+WORLDCUP!BD61</f>
        <v>Australia</v>
      </c>
      <c r="G322" s="9" t="str">
        <f ca="1">+WORLDCUP!BD58</f>
        <v>Czech Republic</v>
      </c>
      <c r="H322" s="9" t="str">
        <f ca="1">+WORLDCUP!BD63</f>
        <v>Japan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Canada</v>
      </c>
      <c r="F323" s="9" t="str">
        <f ca="1">+WORLDCUP!BD61</f>
        <v>Australia</v>
      </c>
      <c r="G323" s="9" t="str">
        <f ca="1">+WORLDCUP!BD58</f>
        <v>Czech Republic</v>
      </c>
      <c r="H323" s="9" t="str">
        <f ca="1">+WORLDCUP!BD63</f>
        <v>Japan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Canada</v>
      </c>
      <c r="F324" s="9" t="str">
        <f ca="1">+WORLDCUP!BD61</f>
        <v>Australia</v>
      </c>
      <c r="G324" s="9" t="str">
        <f ca="1">+WORLDCUP!BD58</f>
        <v>Czech Republic</v>
      </c>
      <c r="H324" s="9" t="str">
        <f ca="1">+WORLDCUP!BD63</f>
        <v>Japan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Canada</v>
      </c>
      <c r="F325" s="9" t="str">
        <f ca="1">+WORLDCUP!BD61</f>
        <v>Australia</v>
      </c>
      <c r="G325" s="9" t="str">
        <f ca="1">+WORLDCUP!BD58</f>
        <v>Czech Republic</v>
      </c>
      <c r="H325" s="9" t="str">
        <f ca="1">+WORLDCUP!BD63</f>
        <v>Japan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Austria</v>
      </c>
      <c r="E326" s="9" t="str">
        <f ca="1">+WORLDCUP!BD59</f>
        <v>Canada</v>
      </c>
      <c r="F326" s="9" t="str">
        <f ca="1">+WORLDCUP!BD61</f>
        <v>Australia</v>
      </c>
      <c r="G326" s="9" t="str">
        <f ca="1">+WORLDCUP!BD58</f>
        <v>Czech Republic</v>
      </c>
      <c r="H326" s="9" t="str">
        <f ca="1">+WORLDCUP!BD64</f>
        <v>New Zealand</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New Zealand</v>
      </c>
      <c r="E327" s="9" t="str">
        <f ca="1">+WORLDCUP!BD59</f>
        <v>Canada</v>
      </c>
      <c r="F327" s="9" t="str">
        <f ca="1">+WORLDCUP!BD61</f>
        <v>Australia</v>
      </c>
      <c r="G327" s="9" t="str">
        <f ca="1">+WORLDCUP!BD58</f>
        <v>Czech Republic</v>
      </c>
      <c r="H327" s="9" t="str">
        <f ca="1">+WORLDCUP!BD63</f>
        <v>Japan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Austria</v>
      </c>
      <c r="E328" s="9" t="str">
        <f ca="1">+WORLDCUP!BD59</f>
        <v>Canada</v>
      </c>
      <c r="F328" s="9" t="str">
        <f ca="1">+WORLDCUP!BD61</f>
        <v>Australia</v>
      </c>
      <c r="G328" s="9" t="str">
        <f ca="1">+WORLDCUP!BD58</f>
        <v>Czech Republic</v>
      </c>
      <c r="H328" s="9" t="str">
        <f ca="1">+WORLDCUP!BD64</f>
        <v>New Zealand</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Austria</v>
      </c>
      <c r="E329" s="9" t="str">
        <f ca="1">+WORLDCUP!BD59</f>
        <v>Canada</v>
      </c>
      <c r="F329" s="9" t="str">
        <f ca="1">+WORLDCUP!BD61</f>
        <v>Australia</v>
      </c>
      <c r="G329" s="9" t="str">
        <f ca="1">+WORLDCUP!BD58</f>
        <v>Czech Republic</v>
      </c>
      <c r="H329" s="9" t="str">
        <f ca="1">+WORLDCUP!BD64</f>
        <v>New Zealand</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Canada</v>
      </c>
      <c r="F330" s="9" t="str">
        <f ca="1">+WORLDCUP!BD61</f>
        <v>Australia</v>
      </c>
      <c r="G330" s="9" t="str">
        <f ca="1">+WORLDCUP!BD58</f>
        <v>Czech Republic</v>
      </c>
      <c r="H330" s="9" t="str">
        <f ca="1">+WORLDCUP!BD63</f>
        <v>Japan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Canada</v>
      </c>
      <c r="F331" s="9" t="str">
        <f ca="1">+WORLDCUP!BD61</f>
        <v>Australia</v>
      </c>
      <c r="G331" s="9" t="str">
        <f ca="1">+WORLDCUP!BD58</f>
        <v>Czech Republic</v>
      </c>
      <c r="H331" s="9" t="str">
        <f ca="1">+WORLDCUP!BD63</f>
        <v>Japan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Canada</v>
      </c>
      <c r="F332" s="9" t="str">
        <f ca="1">+WORLDCUP!BD61</f>
        <v>Australia</v>
      </c>
      <c r="G332" s="9" t="str">
        <f ca="1">+WORLDCUP!BD58</f>
        <v>Czech Republic</v>
      </c>
      <c r="H332" s="9" t="str">
        <f ca="1">+WORLDCUP!BD63</f>
        <v>Japan</v>
      </c>
      <c r="I332" s="9" t="str">
        <f ca="1">+WORLDCUP!BD67</f>
        <v>Austria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Canada</v>
      </c>
      <c r="F333" s="9" t="str">
        <f ca="1">+WORLDCUP!BD61</f>
        <v>Australia</v>
      </c>
      <c r="G333" s="9" t="str">
        <f ca="1">+WORLDCUP!BD58</f>
        <v>Czech Republic</v>
      </c>
      <c r="H333" s="9" t="str">
        <f ca="1">+WORLDCUP!BD63</f>
        <v>Japan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Canada</v>
      </c>
      <c r="F334" s="9" t="str">
        <f ca="1">+WORLDCUP!BD61</f>
        <v>Australia</v>
      </c>
      <c r="G334" s="9" t="str">
        <f ca="1">+WORLDCUP!BD58</f>
        <v>Czech Republic</v>
      </c>
      <c r="H334" s="9" t="str">
        <f ca="1">+WORLDCUP!BD63</f>
        <v>Japan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Canada</v>
      </c>
      <c r="F335" s="9" t="str">
        <f ca="1">+WORLDCUP!BD61</f>
        <v>Australia</v>
      </c>
      <c r="G335" s="9" t="str">
        <f ca="1">+WORLDCUP!BD58</f>
        <v>Czech Republic</v>
      </c>
      <c r="H335" s="9" t="str">
        <f ca="1">+WORLDCUP!BD63</f>
        <v>Japan</v>
      </c>
      <c r="I335" s="9" t="str">
        <f ca="1">+WORLDCUP!BD66</f>
        <v>Norway</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Austria</v>
      </c>
      <c r="E336" s="9" t="str">
        <f ca="1">+WORLDCUP!BD59</f>
        <v>Canada</v>
      </c>
      <c r="F336" s="9" t="str">
        <f ca="1">+WORLDCUP!BD58</f>
        <v>Czech Republic</v>
      </c>
      <c r="G336" s="9" t="str">
        <f ca="1">+WORLDCUP!BD66</f>
        <v>Norway</v>
      </c>
      <c r="H336" s="9" t="str">
        <f ca="1">+WORLDCUP!BD61</f>
        <v>Australia</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Austria</v>
      </c>
      <c r="E337" s="9" t="str">
        <f ca="1">+WORLDCUP!BD59</f>
        <v>Canada</v>
      </c>
      <c r="F337" s="9" t="str">
        <f ca="1">+WORLDCUP!BD61</f>
        <v>Australia</v>
      </c>
      <c r="G337" s="9" t="str">
        <f ca="1">+WORLDCUP!BD58</f>
        <v>Czech Republic</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Canada</v>
      </c>
      <c r="F338" s="9" t="str">
        <f ca="1">+WORLDCUP!BD61</f>
        <v>Australia</v>
      </c>
      <c r="G338" s="9" t="str">
        <f ca="1">+WORLDCUP!BD58</f>
        <v>Czech Republic</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Austria</v>
      </c>
      <c r="E339" s="9" t="str">
        <f ca="1">+WORLDCUP!BD59</f>
        <v>Canada</v>
      </c>
      <c r="F339" s="9" t="str">
        <f ca="1">+WORLDCUP!BD61</f>
        <v>Australia</v>
      </c>
      <c r="G339" s="9" t="str">
        <f ca="1">+WORLDCUP!BD58</f>
        <v>Czech Republic</v>
      </c>
      <c r="H339" s="9" t="str">
        <f ca="1">+WORLDCUP!BD65</f>
        <v>Saudi Arabia</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Austria</v>
      </c>
      <c r="E340" s="9" t="str">
        <f ca="1">+WORLDCUP!BD59</f>
        <v>Canada</v>
      </c>
      <c r="F340" s="9" t="str">
        <f ca="1">+WORLDCUP!BD61</f>
        <v>Australia</v>
      </c>
      <c r="G340" s="9" t="str">
        <f ca="1">+WORLDCUP!BD58</f>
        <v>Czech Republic</v>
      </c>
      <c r="H340" s="9" t="str">
        <f ca="1">+WORLDCUP!BD65</f>
        <v>Saudi Arabia</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Austria</v>
      </c>
      <c r="E341" s="9" t="str">
        <f ca="1">+WORLDCUP!BD59</f>
        <v>Canada</v>
      </c>
      <c r="F341" s="9" t="str">
        <f ca="1">+WORLDCUP!BD61</f>
        <v>Australia</v>
      </c>
      <c r="G341" s="9" t="str">
        <f ca="1">+WORLDCUP!BD58</f>
        <v>Czech Republic</v>
      </c>
      <c r="H341" s="9" t="str">
        <f ca="1">+WORLDCUP!BD64</f>
        <v>New Zealand</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New Zealand</v>
      </c>
      <c r="E342" s="9" t="str">
        <f ca="1">+WORLDCUP!BD59</f>
        <v>Canada</v>
      </c>
      <c r="F342" s="9" t="str">
        <f ca="1">+WORLDCUP!BD58</f>
        <v>Czech Republic</v>
      </c>
      <c r="G342" s="9" t="str">
        <f ca="1">+WORLDCUP!BD66</f>
        <v>Norway</v>
      </c>
      <c r="H342" s="9" t="str">
        <f ca="1">+WORLDCUP!BD61</f>
        <v>Australia</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Austria</v>
      </c>
      <c r="E343" s="9" t="str">
        <f ca="1">+WORLDCUP!BD59</f>
        <v>Canada</v>
      </c>
      <c r="F343" s="9" t="str">
        <f ca="1">+WORLDCUP!BD61</f>
        <v>Australia</v>
      </c>
      <c r="G343" s="9" t="str">
        <f ca="1">+WORLDCUP!BD58</f>
        <v>Czech Republic</v>
      </c>
      <c r="H343" s="9" t="str">
        <f ca="1">+WORLDCUP!BD64</f>
        <v>New Zealand</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Austria</v>
      </c>
      <c r="E344" s="9" t="str">
        <f ca="1">+WORLDCUP!BD59</f>
        <v>Canada</v>
      </c>
      <c r="F344" s="9" t="str">
        <f ca="1">+WORLDCUP!BD61</f>
        <v>Australia</v>
      </c>
      <c r="G344" s="9" t="str">
        <f ca="1">+WORLDCUP!BD58</f>
        <v>Czech Republic</v>
      </c>
      <c r="H344" s="9" t="str">
        <f ca="1">+WORLDCUP!BD64</f>
        <v>New Zealand</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New Zealand</v>
      </c>
      <c r="E345" s="9" t="str">
        <f ca="1">+WORLDCUP!BD59</f>
        <v>Canada</v>
      </c>
      <c r="F345" s="9" t="str">
        <f ca="1">+WORLDCUP!BD61</f>
        <v>Australia</v>
      </c>
      <c r="G345" s="9" t="str">
        <f ca="1">+WORLDCUP!BD58</f>
        <v>Czech Republic</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Canada</v>
      </c>
      <c r="F346" s="9" t="str">
        <f ca="1">+WORLDCUP!BD61</f>
        <v>Australia</v>
      </c>
      <c r="G346" s="9" t="str">
        <f ca="1">+WORLDCUP!BD58</f>
        <v>Czech Republic</v>
      </c>
      <c r="H346" s="9" t="str">
        <f ca="1">+WORLDCUP!BD64</f>
        <v>New Zealand</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Canada</v>
      </c>
      <c r="F347" s="9" t="str">
        <f ca="1">+WORLDCUP!BD61</f>
        <v>Australia</v>
      </c>
      <c r="G347" s="9" t="str">
        <f ca="1">+WORLDCUP!BD58</f>
        <v>Czech Republic</v>
      </c>
      <c r="H347" s="9" t="str">
        <f ca="1">+WORLDCUP!BD64</f>
        <v>New Zealand</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New Zealand</v>
      </c>
      <c r="E348" s="9" t="str">
        <f ca="1">+WORLDCUP!BD59</f>
        <v>Canada</v>
      </c>
      <c r="F348" s="9" t="str">
        <f ca="1">+WORLDCUP!BD61</f>
        <v>Australia</v>
      </c>
      <c r="G348" s="9" t="str">
        <f ca="1">+WORLDCUP!BD58</f>
        <v>Czech Republic</v>
      </c>
      <c r="H348" s="9" t="str">
        <f ca="1">+WORLDCUP!BD65</f>
        <v>Saudi Arabia</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New Zealand</v>
      </c>
      <c r="E349" s="9" t="str">
        <f ca="1">+WORLDCUP!BD59</f>
        <v>Canada</v>
      </c>
      <c r="F349" s="9" t="str">
        <f ca="1">+WORLDCUP!BD61</f>
        <v>Australia</v>
      </c>
      <c r="G349" s="9" t="str">
        <f ca="1">+WORLDCUP!BD58</f>
        <v>Czech Republic</v>
      </c>
      <c r="H349" s="9" t="str">
        <f ca="1">+WORLDCUP!BD65</f>
        <v>Saudi Arabia</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Canada</v>
      </c>
      <c r="F350" s="9" t="str">
        <f ca="1">+WORLDCUP!BD61</f>
        <v>Australia</v>
      </c>
      <c r="G350" s="9" t="str">
        <f ca="1">+WORLDCUP!BD58</f>
        <v>Czech Republic</v>
      </c>
      <c r="H350" s="9" t="str">
        <f ca="1">+WORLDCUP!BD64</f>
        <v>New Zealand</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Austria</v>
      </c>
      <c r="E351" s="9" t="str">
        <f ca="1">+WORLDCUP!BD59</f>
        <v>Canada</v>
      </c>
      <c r="F351" s="9" t="str">
        <f ca="1">+WORLDCUP!BD61</f>
        <v>Australia</v>
      </c>
      <c r="G351" s="9" t="str">
        <f ca="1">+WORLDCUP!BD58</f>
        <v>Czech Republic</v>
      </c>
      <c r="H351" s="9" t="str">
        <f ca="1">+WORLDCUP!BD63</f>
        <v>Japan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Canada</v>
      </c>
      <c r="F352" s="9" t="str">
        <f ca="1">+WORLDCUP!BD61</f>
        <v>Australia</v>
      </c>
      <c r="G352" s="9" t="str">
        <f ca="1">+WORLDCUP!BD58</f>
        <v>Czech Republic</v>
      </c>
      <c r="H352" s="9" t="str">
        <f ca="1">+WORLDCUP!BD63</f>
        <v>Japan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Austria</v>
      </c>
      <c r="E353" s="9" t="str">
        <f ca="1">+WORLDCUP!BD59</f>
        <v>Canada</v>
      </c>
      <c r="F353" s="9" t="str">
        <f ca="1">+WORLDCUP!BD61</f>
        <v>Australia</v>
      </c>
      <c r="G353" s="9" t="str">
        <f ca="1">+WORLDCUP!BD58</f>
        <v>Czech Republic</v>
      </c>
      <c r="H353" s="9" t="str">
        <f ca="1">+WORLDCUP!BD63</f>
        <v>Japan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Austria</v>
      </c>
      <c r="E354" s="9" t="str">
        <f ca="1">+WORLDCUP!BD59</f>
        <v>Canada</v>
      </c>
      <c r="F354" s="9" t="str">
        <f ca="1">+WORLDCUP!BD61</f>
        <v>Australia</v>
      </c>
      <c r="G354" s="9" t="str">
        <f ca="1">+WORLDCUP!BD58</f>
        <v>Czech Republic</v>
      </c>
      <c r="H354" s="9" t="str">
        <f ca="1">+WORLDCUP!BD63</f>
        <v>Japan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Canada</v>
      </c>
      <c r="F355" s="9" t="str">
        <f ca="1">+WORLDCUP!BD61</f>
        <v>Australia</v>
      </c>
      <c r="G355" s="9" t="str">
        <f ca="1">+WORLDCUP!BD58</f>
        <v>Czech Republic</v>
      </c>
      <c r="H355" s="9" t="str">
        <f ca="1">+WORLDCUP!BD63</f>
        <v>Japan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Canada</v>
      </c>
      <c r="F356" s="9" t="str">
        <f ca="1">+WORLDCUP!BD61</f>
        <v>Australia</v>
      </c>
      <c r="G356" s="9" t="str">
        <f ca="1">+WORLDCUP!BD58</f>
        <v>Czech Republic</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Canada</v>
      </c>
      <c r="F357" s="9" t="str">
        <f ca="1">+WORLDCUP!BD61</f>
        <v>Australia</v>
      </c>
      <c r="G357" s="9" t="str">
        <f ca="1">+WORLDCUP!BD58</f>
        <v>Czech Republic</v>
      </c>
      <c r="H357" s="9" t="str">
        <f ca="1">+WORLDCUP!BD63</f>
        <v>Japan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Canada</v>
      </c>
      <c r="F358" s="9" t="str">
        <f ca="1">+WORLDCUP!BD61</f>
        <v>Australia</v>
      </c>
      <c r="G358" s="9" t="str">
        <f ca="1">+WORLDCUP!BD58</f>
        <v>Czech Republic</v>
      </c>
      <c r="H358" s="9" t="str">
        <f ca="1">+WORLDCUP!BD63</f>
        <v>Japan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Canada</v>
      </c>
      <c r="F359" s="9" t="str">
        <f ca="1">+WORLDCUP!BD61</f>
        <v>Australia</v>
      </c>
      <c r="G359" s="9" t="str">
        <f ca="1">+WORLDCUP!BD58</f>
        <v>Czech Republic</v>
      </c>
      <c r="H359" s="9" t="str">
        <f ca="1">+WORLDCUP!BD63</f>
        <v>Japan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Canada</v>
      </c>
      <c r="F360" s="9" t="str">
        <f ca="1">+WORLDCUP!BD61</f>
        <v>Australia</v>
      </c>
      <c r="G360" s="9" t="str">
        <f ca="1">+WORLDCUP!BD58</f>
        <v>Czech Republic</v>
      </c>
      <c r="H360" s="9" t="str">
        <f ca="1">+WORLDCUP!BD63</f>
        <v>Japan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New Zealand</v>
      </c>
      <c r="E361" s="9" t="str">
        <f ca="1">+WORLDCUP!BD59</f>
        <v>Canada</v>
      </c>
      <c r="F361" s="9" t="str">
        <f ca="1">+WORLDCUP!BD61</f>
        <v>Australia</v>
      </c>
      <c r="G361" s="9" t="str">
        <f ca="1">+WORLDCUP!BD58</f>
        <v>Czech Republic</v>
      </c>
      <c r="H361" s="9" t="str">
        <f ca="1">+WORLDCUP!BD63</f>
        <v>Japan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New Zealand</v>
      </c>
      <c r="E362" s="9" t="str">
        <f ca="1">+WORLDCUP!BD59</f>
        <v>Canada</v>
      </c>
      <c r="F362" s="9" t="str">
        <f ca="1">+WORLDCUP!BD61</f>
        <v>Australia</v>
      </c>
      <c r="G362" s="9" t="str">
        <f ca="1">+WORLDCUP!BD58</f>
        <v>Czech Republic</v>
      </c>
      <c r="H362" s="9" t="str">
        <f ca="1">+WORLDCUP!BD63</f>
        <v>Japan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New Zealand</v>
      </c>
      <c r="E363" s="9" t="str">
        <f ca="1">+WORLDCUP!BD59</f>
        <v>Canada</v>
      </c>
      <c r="F363" s="9" t="str">
        <f ca="1">+WORLDCUP!BD61</f>
        <v>Australia</v>
      </c>
      <c r="G363" s="9" t="str">
        <f ca="1">+WORLDCUP!BD58</f>
        <v>Czech Republic</v>
      </c>
      <c r="H363" s="9" t="str">
        <f ca="1">+WORLDCUP!BD63</f>
        <v>Japan</v>
      </c>
      <c r="I363" s="9" t="str">
        <f ca="1">+WORLDCUP!BD67</f>
        <v>Austria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New Zealand</v>
      </c>
      <c r="E364" s="9" t="str">
        <f ca="1">+WORLDCUP!BD59</f>
        <v>Canada</v>
      </c>
      <c r="F364" s="9" t="str">
        <f ca="1">+WORLDCUP!BD61</f>
        <v>Australia</v>
      </c>
      <c r="G364" s="9" t="str">
        <f ca="1">+WORLDCUP!BD58</f>
        <v>Czech Republic</v>
      </c>
      <c r="H364" s="9" t="str">
        <f ca="1">+WORLDCUP!BD63</f>
        <v>Japan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New Zealand</v>
      </c>
      <c r="E365" s="9" t="str">
        <f ca="1">+WORLDCUP!BD59</f>
        <v>Canada</v>
      </c>
      <c r="F365" s="9" t="str">
        <f ca="1">+WORLDCUP!BD61</f>
        <v>Australia</v>
      </c>
      <c r="G365" s="9" t="str">
        <f ca="1">+WORLDCUP!BD58</f>
        <v>Czech Republic</v>
      </c>
      <c r="H365" s="9" t="str">
        <f ca="1">+WORLDCUP!BD63</f>
        <v>Japan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New Zealand</v>
      </c>
      <c r="E366" s="9" t="str">
        <f ca="1">+WORLDCUP!BD59</f>
        <v>Canada</v>
      </c>
      <c r="F366" s="9" t="str">
        <f ca="1">+WORLDCUP!BD61</f>
        <v>Australia</v>
      </c>
      <c r="G366" s="9" t="str">
        <f ca="1">+WORLDCUP!BD58</f>
        <v>Czech Republic</v>
      </c>
      <c r="H366" s="9" t="str">
        <f ca="1">+WORLDCUP!BD63</f>
        <v>Japan</v>
      </c>
      <c r="I366" s="9" t="str">
        <f ca="1">+WORLDCUP!BD66</f>
        <v>Norway</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Canada</v>
      </c>
      <c r="F367" s="9" t="str">
        <f ca="1">+WORLDCUP!BD61</f>
        <v>Australia</v>
      </c>
      <c r="G367" s="9" t="str">
        <f ca="1">+WORLDCUP!BD58</f>
        <v>Czech Republic</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Canada</v>
      </c>
      <c r="F368" s="9" t="str">
        <f ca="1">+WORLDCUP!BD61</f>
        <v>Australia</v>
      </c>
      <c r="G368" s="9" t="str">
        <f ca="1">+WORLDCUP!BD58</f>
        <v>Czech Republic</v>
      </c>
      <c r="H368" s="9" t="str">
        <f ca="1">+WORLDCUP!BD63</f>
        <v>Japan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Canada</v>
      </c>
      <c r="F369" s="9" t="str">
        <f ca="1">+WORLDCUP!BD61</f>
        <v>Australia</v>
      </c>
      <c r="G369" s="9" t="str">
        <f ca="1">+WORLDCUP!BD58</f>
        <v>Czech Republic</v>
      </c>
      <c r="H369" s="9" t="str">
        <f ca="1">+WORLDCUP!BD63</f>
        <v>Japan</v>
      </c>
      <c r="I369" s="9" t="str">
        <f ca="1">+WORLDCUP!BD62</f>
        <v>Ivory Coast</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Canada</v>
      </c>
      <c r="F370" s="9" t="str">
        <f ca="1">+WORLDCUP!BD61</f>
        <v>Australia</v>
      </c>
      <c r="G370" s="9" t="str">
        <f ca="1">+WORLDCUP!BD58</f>
        <v>Czech Republic</v>
      </c>
      <c r="H370" s="9" t="str">
        <f ca="1">+WORLDCUP!BD63</f>
        <v>Japan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Austria</v>
      </c>
      <c r="E371" s="9" t="str">
        <f ca="1">+WORLDCUP!BD59</f>
        <v>Canada</v>
      </c>
      <c r="F371" s="9" t="str">
        <f ca="1">+WORLDCUP!BD60</f>
        <v>Scotland</v>
      </c>
      <c r="G371" s="9" t="str">
        <f ca="1">+WORLDCUP!BD58</f>
        <v>Czech Republic</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Austria</v>
      </c>
      <c r="E372" s="9" t="str">
        <f ca="1">+WORLDCUP!BD59</f>
        <v>Canada</v>
      </c>
      <c r="F372" s="9" t="str">
        <f ca="1">+WORLDCUP!BD60</f>
        <v>Scotland</v>
      </c>
      <c r="G372" s="9" t="str">
        <f ca="1">+WORLDCUP!BD58</f>
        <v>Czech Republic</v>
      </c>
      <c r="H372" s="9" t="str">
        <f ca="1">+WORLDCUP!BD64</f>
        <v>New Zealand</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Canada</v>
      </c>
      <c r="F373" s="9" t="str">
        <f ca="1">+WORLDCUP!BD60</f>
        <v>Scotland</v>
      </c>
      <c r="G373" s="9" t="str">
        <f ca="1">+WORLDCUP!BD58</f>
        <v>Czech Republic</v>
      </c>
      <c r="H373" s="9" t="str">
        <f ca="1">+WORLDCUP!BD64</f>
        <v>New Zealand</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New Zealand</v>
      </c>
      <c r="E374" s="9" t="str">
        <f ca="1">+WORLDCUP!BD59</f>
        <v>Canada</v>
      </c>
      <c r="F374" s="9" t="str">
        <f ca="1">+WORLDCUP!BD60</f>
        <v>Scotland</v>
      </c>
      <c r="G374" s="9" t="str">
        <f ca="1">+WORLDCUP!BD58</f>
        <v>Czech Republic</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Canada</v>
      </c>
      <c r="F375" s="9" t="str">
        <f ca="1">+WORLDCUP!BD60</f>
        <v>Scotland</v>
      </c>
      <c r="G375" s="9" t="str">
        <f ca="1">+WORLDCUP!BD58</f>
        <v>Czech Republic</v>
      </c>
      <c r="H375" s="9" t="str">
        <f ca="1">+WORLDCUP!BD64</f>
        <v>New Zealand</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Canada</v>
      </c>
      <c r="F376" s="9" t="str">
        <f ca="1">+WORLDCUP!BD60</f>
        <v>Scotland</v>
      </c>
      <c r="G376" s="9" t="str">
        <f ca="1">+WORLDCUP!BD58</f>
        <v>Czech Republic</v>
      </c>
      <c r="H376" s="9" t="str">
        <f ca="1">+WORLDCUP!BD64</f>
        <v>New Zealand</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Austria</v>
      </c>
      <c r="E377" s="9" t="str">
        <f ca="1">+WORLDCUP!BD59</f>
        <v>Canada</v>
      </c>
      <c r="F377" s="9" t="str">
        <f ca="1">+WORLDCUP!BD60</f>
        <v>Scotland</v>
      </c>
      <c r="G377" s="9" t="str">
        <f ca="1">+WORLDCUP!BD58</f>
        <v>Czech Republic</v>
      </c>
      <c r="H377" s="9" t="str">
        <f ca="1">+WORLDCUP!BD63</f>
        <v>Japan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Canada</v>
      </c>
      <c r="F378" s="9" t="str">
        <f ca="1">+WORLDCUP!BD60</f>
        <v>Scotland</v>
      </c>
      <c r="G378" s="9" t="str">
        <f ca="1">+WORLDCUP!BD58</f>
        <v>Czech Republic</v>
      </c>
      <c r="H378" s="9" t="str">
        <f ca="1">+WORLDCUP!BD63</f>
        <v>Japan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Canada</v>
      </c>
      <c r="F379" s="9" t="str">
        <f ca="1">+WORLDCUP!BD60</f>
        <v>Scotland</v>
      </c>
      <c r="G379" s="9" t="str">
        <f ca="1">+WORLDCUP!BD58</f>
        <v>Czech Republic</v>
      </c>
      <c r="H379" s="9" t="str">
        <f ca="1">+WORLDCUP!BD63</f>
        <v>Japan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Canada</v>
      </c>
      <c r="F380" s="9" t="str">
        <f ca="1">+WORLDCUP!BD60</f>
        <v>Scotland</v>
      </c>
      <c r="G380" s="9" t="str">
        <f ca="1">+WORLDCUP!BD58</f>
        <v>Czech Republic</v>
      </c>
      <c r="H380" s="9" t="str">
        <f ca="1">+WORLDCUP!BD63</f>
        <v>Japan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Canada</v>
      </c>
      <c r="F381" s="9" t="str">
        <f ca="1">+WORLDCUP!BD60</f>
        <v>Scotland</v>
      </c>
      <c r="G381" s="9" t="str">
        <f ca="1">+WORLDCUP!BD58</f>
        <v>Czech Republic</v>
      </c>
      <c r="H381" s="9" t="str">
        <f ca="1">+WORLDCUP!BD63</f>
        <v>Japan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Austria</v>
      </c>
      <c r="E382" s="9" t="str">
        <f ca="1">+WORLDCUP!BD59</f>
        <v>Canada</v>
      </c>
      <c r="F382" s="9" t="str">
        <f ca="1">+WORLDCUP!BD63</f>
        <v>Japan</v>
      </c>
      <c r="G382" s="9" t="str">
        <f ca="1">+WORLDCUP!BD58</f>
        <v>Czech Republic</v>
      </c>
      <c r="H382" s="9" t="str">
        <f ca="1">+WORLDCUP!BD64</f>
        <v>New Zealand</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New Zealand</v>
      </c>
      <c r="E383" s="9" t="str">
        <f ca="1">+WORLDCUP!BD59</f>
        <v>Canada</v>
      </c>
      <c r="F383" s="9" t="str">
        <f ca="1">+WORLDCUP!BD60</f>
        <v>Scotland</v>
      </c>
      <c r="G383" s="9" t="str">
        <f ca="1">+WORLDCUP!BD58</f>
        <v>Czech Republic</v>
      </c>
      <c r="H383" s="9" t="str">
        <f ca="1">+WORLDCUP!BD63</f>
        <v>Japan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Austria</v>
      </c>
      <c r="E384" s="9" t="str">
        <f ca="1">+WORLDCUP!BD59</f>
        <v>Canada</v>
      </c>
      <c r="F384" s="9" t="str">
        <f ca="1">+WORLDCUP!BD63</f>
        <v>Japan</v>
      </c>
      <c r="G384" s="9" t="str">
        <f ca="1">+WORLDCUP!BD58</f>
        <v>Czech Republic</v>
      </c>
      <c r="H384" s="9" t="str">
        <f ca="1">+WORLDCUP!BD64</f>
        <v>New Zealand</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Austria</v>
      </c>
      <c r="E385" s="9" t="str">
        <f ca="1">+WORLDCUP!BD59</f>
        <v>Canada</v>
      </c>
      <c r="F385" s="9" t="str">
        <f ca="1">+WORLDCUP!BD63</f>
        <v>Japan</v>
      </c>
      <c r="G385" s="9" t="str">
        <f ca="1">+WORLDCUP!BD58</f>
        <v>Czech Republic</v>
      </c>
      <c r="H385" s="9" t="str">
        <f ca="1">+WORLDCUP!BD64</f>
        <v>New Zealand</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Canada</v>
      </c>
      <c r="F386" s="9" t="str">
        <f ca="1">+WORLDCUP!BD60</f>
        <v>Scotland</v>
      </c>
      <c r="G386" s="9" t="str">
        <f ca="1">+WORLDCUP!BD58</f>
        <v>Czech Republic</v>
      </c>
      <c r="H386" s="9" t="str">
        <f ca="1">+WORLDCUP!BD63</f>
        <v>Japan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Canada</v>
      </c>
      <c r="F387" s="9" t="str">
        <f ca="1">+WORLDCUP!BD60</f>
        <v>Scotland</v>
      </c>
      <c r="G387" s="9" t="str">
        <f ca="1">+WORLDCUP!BD58</f>
        <v>Czech Republic</v>
      </c>
      <c r="H387" s="9" t="str">
        <f ca="1">+WORLDCUP!BD63</f>
        <v>Japan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Canada</v>
      </c>
      <c r="F388" s="9" t="str">
        <f ca="1">+WORLDCUP!BD60</f>
        <v>Scotland</v>
      </c>
      <c r="G388" s="9" t="str">
        <f ca="1">+WORLDCUP!BD58</f>
        <v>Czech Republic</v>
      </c>
      <c r="H388" s="9" t="str">
        <f ca="1">+WORLDCUP!BD63</f>
        <v>Japan</v>
      </c>
      <c r="I388" s="9" t="str">
        <f ca="1">+WORLDCUP!BD67</f>
        <v>Austria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Canada</v>
      </c>
      <c r="F389" s="9" t="str">
        <f ca="1">+WORLDCUP!BD60</f>
        <v>Scotland</v>
      </c>
      <c r="G389" s="9" t="str">
        <f ca="1">+WORLDCUP!BD58</f>
        <v>Czech Republic</v>
      </c>
      <c r="H389" s="9" t="str">
        <f ca="1">+WORLDCUP!BD63</f>
        <v>Japan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Canada</v>
      </c>
      <c r="F390" s="9" t="str">
        <f ca="1">+WORLDCUP!BD60</f>
        <v>Scotland</v>
      </c>
      <c r="G390" s="9" t="str">
        <f ca="1">+WORLDCUP!BD58</f>
        <v>Czech Republic</v>
      </c>
      <c r="H390" s="9" t="str">
        <f ca="1">+WORLDCUP!BD63</f>
        <v>Japan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Canada</v>
      </c>
      <c r="F391" s="9" t="str">
        <f ca="1">+WORLDCUP!BD60</f>
        <v>Scotland</v>
      </c>
      <c r="G391" s="9" t="str">
        <f ca="1">+WORLDCUP!BD58</f>
        <v>Czech Republic</v>
      </c>
      <c r="H391" s="9" t="str">
        <f ca="1">+WORLDCUP!BD63</f>
        <v>Japan</v>
      </c>
      <c r="I391" s="9" t="str">
        <f ca="1">+WORLDCUP!BD66</f>
        <v>Norway</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Austria</v>
      </c>
      <c r="E392" s="9" t="str">
        <f ca="1">+WORLDCUP!BD59</f>
        <v>Canada</v>
      </c>
      <c r="F392" s="9" t="str">
        <f ca="1">+WORLDCUP!BD58</f>
        <v>Czech Republic</v>
      </c>
      <c r="G392" s="9" t="str">
        <f ca="1">+WORLDCUP!BD66</f>
        <v>Norway</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Austria</v>
      </c>
      <c r="E393" s="9" t="str">
        <f ca="1">+WORLDCUP!BD59</f>
        <v>Canada</v>
      </c>
      <c r="F393" s="9" t="str">
        <f ca="1">+WORLDCUP!BD60</f>
        <v>Scotland</v>
      </c>
      <c r="G393" s="9" t="str">
        <f ca="1">+WORLDCUP!BD58</f>
        <v>Czech Republic</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Canada</v>
      </c>
      <c r="F394" s="9" t="str">
        <f ca="1">+WORLDCUP!BD60</f>
        <v>Scotland</v>
      </c>
      <c r="G394" s="9" t="str">
        <f ca="1">+WORLDCUP!BD58</f>
        <v>Czech Republic</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Austria</v>
      </c>
      <c r="E395" s="9" t="str">
        <f ca="1">+WORLDCUP!BD59</f>
        <v>Canada</v>
      </c>
      <c r="F395" s="9" t="str">
        <f ca="1">+WORLDCUP!BD60</f>
        <v>Scotland</v>
      </c>
      <c r="G395" s="9" t="str">
        <f ca="1">+WORLDCUP!BD58</f>
        <v>Czech Republic</v>
      </c>
      <c r="H395" s="9" t="str">
        <f ca="1">+WORLDCUP!BD65</f>
        <v>Saudi Arabia</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Austria</v>
      </c>
      <c r="E396" s="9" t="str">
        <f ca="1">+WORLDCUP!BD59</f>
        <v>Canada</v>
      </c>
      <c r="F396" s="9" t="str">
        <f ca="1">+WORLDCUP!BD60</f>
        <v>Scotland</v>
      </c>
      <c r="G396" s="9" t="str">
        <f ca="1">+WORLDCUP!BD58</f>
        <v>Czech Republic</v>
      </c>
      <c r="H396" s="9" t="str">
        <f ca="1">+WORLDCUP!BD65</f>
        <v>Saudi Arabia</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Austria</v>
      </c>
      <c r="E397" s="9" t="str">
        <f ca="1">+WORLDCUP!BD59</f>
        <v>Canada</v>
      </c>
      <c r="F397" s="9" t="str">
        <f ca="1">+WORLDCUP!BD60</f>
        <v>Scotland</v>
      </c>
      <c r="G397" s="9" t="str">
        <f ca="1">+WORLDCUP!BD58</f>
        <v>Czech Republic</v>
      </c>
      <c r="H397" s="9" t="str">
        <f ca="1">+WORLDCUP!BD64</f>
        <v>New Zealand</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New Zealand</v>
      </c>
      <c r="E398" s="9" t="str">
        <f ca="1">+WORLDCUP!BD59</f>
        <v>Canada</v>
      </c>
      <c r="F398" s="9" t="str">
        <f ca="1">+WORLDCUP!BD58</f>
        <v>Czech Republic</v>
      </c>
      <c r="G398" s="9" t="str">
        <f ca="1">+WORLDCUP!BD66</f>
        <v>Norway</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Austria</v>
      </c>
      <c r="E399" s="9" t="str">
        <f ca="1">+WORLDCUP!BD59</f>
        <v>Canada</v>
      </c>
      <c r="F399" s="9" t="str">
        <f ca="1">+WORLDCUP!BD60</f>
        <v>Scotland</v>
      </c>
      <c r="G399" s="9" t="str">
        <f ca="1">+WORLDCUP!BD58</f>
        <v>Czech Republic</v>
      </c>
      <c r="H399" s="9" t="str">
        <f ca="1">+WORLDCUP!BD64</f>
        <v>New Zealand</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Austria</v>
      </c>
      <c r="E400" s="9" t="str">
        <f ca="1">+WORLDCUP!BD59</f>
        <v>Canada</v>
      </c>
      <c r="F400" s="9" t="str">
        <f ca="1">+WORLDCUP!BD60</f>
        <v>Scotland</v>
      </c>
      <c r="G400" s="9" t="str">
        <f ca="1">+WORLDCUP!BD58</f>
        <v>Czech Republic</v>
      </c>
      <c r="H400" s="9" t="str">
        <f ca="1">+WORLDCUP!BD64</f>
        <v>New Zealand</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New Zealand</v>
      </c>
      <c r="E401" s="9" t="str">
        <f ca="1">+WORLDCUP!BD59</f>
        <v>Canada</v>
      </c>
      <c r="F401" s="9" t="str">
        <f ca="1">+WORLDCUP!BD60</f>
        <v>Scotland</v>
      </c>
      <c r="G401" s="9" t="str">
        <f ca="1">+WORLDCUP!BD58</f>
        <v>Czech Republic</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Canada</v>
      </c>
      <c r="F402" s="9" t="str">
        <f ca="1">+WORLDCUP!BD60</f>
        <v>Scotland</v>
      </c>
      <c r="G402" s="9" t="str">
        <f ca="1">+WORLDCUP!BD58</f>
        <v>Czech Republic</v>
      </c>
      <c r="H402" s="9" t="str">
        <f ca="1">+WORLDCUP!BD64</f>
        <v>New Zealand</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Canada</v>
      </c>
      <c r="F403" s="9" t="str">
        <f ca="1">+WORLDCUP!BD60</f>
        <v>Scotland</v>
      </c>
      <c r="G403" s="9" t="str">
        <f ca="1">+WORLDCUP!BD58</f>
        <v>Czech Republic</v>
      </c>
      <c r="H403" s="9" t="str">
        <f ca="1">+WORLDCUP!BD64</f>
        <v>New Zealand</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New Zealand</v>
      </c>
      <c r="E404" s="9" t="str">
        <f ca="1">+WORLDCUP!BD59</f>
        <v>Canada</v>
      </c>
      <c r="F404" s="9" t="str">
        <f ca="1">+WORLDCUP!BD60</f>
        <v>Scotland</v>
      </c>
      <c r="G404" s="9" t="str">
        <f ca="1">+WORLDCUP!BD58</f>
        <v>Czech Republic</v>
      </c>
      <c r="H404" s="9" t="str">
        <f ca="1">+WORLDCUP!BD65</f>
        <v>Saudi Arabia</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New Zealand</v>
      </c>
      <c r="E405" s="9" t="str">
        <f ca="1">+WORLDCUP!BD59</f>
        <v>Canada</v>
      </c>
      <c r="F405" s="9" t="str">
        <f ca="1">+WORLDCUP!BD60</f>
        <v>Scotland</v>
      </c>
      <c r="G405" s="9" t="str">
        <f ca="1">+WORLDCUP!BD58</f>
        <v>Czech Republic</v>
      </c>
      <c r="H405" s="9" t="str">
        <f ca="1">+WORLDCUP!BD65</f>
        <v>Saudi Arabia</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Canada</v>
      </c>
      <c r="F406" s="9" t="str">
        <f ca="1">+WORLDCUP!BD60</f>
        <v>Scotland</v>
      </c>
      <c r="G406" s="9" t="str">
        <f ca="1">+WORLDCUP!BD58</f>
        <v>Czech Republic</v>
      </c>
      <c r="H406" s="9" t="str">
        <f ca="1">+WORLDCUP!BD64</f>
        <v>New Zealand</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Austria</v>
      </c>
      <c r="E407" s="9" t="str">
        <f ca="1">+WORLDCUP!BD59</f>
        <v>Canada</v>
      </c>
      <c r="F407" s="9" t="str">
        <f ca="1">+WORLDCUP!BD60</f>
        <v>Scotland</v>
      </c>
      <c r="G407" s="9" t="str">
        <f ca="1">+WORLDCUP!BD58</f>
        <v>Czech Republic</v>
      </c>
      <c r="H407" s="9" t="str">
        <f ca="1">+WORLDCUP!BD63</f>
        <v>Japan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Canada</v>
      </c>
      <c r="F408" s="9" t="str">
        <f ca="1">+WORLDCUP!BD60</f>
        <v>Scotland</v>
      </c>
      <c r="G408" s="9" t="str">
        <f ca="1">+WORLDCUP!BD58</f>
        <v>Czech Republic</v>
      </c>
      <c r="H408" s="9" t="str">
        <f ca="1">+WORLDCUP!BD63</f>
        <v>Japan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Austria</v>
      </c>
      <c r="E409" s="9" t="str">
        <f ca="1">+WORLDCUP!BD59</f>
        <v>Canada</v>
      </c>
      <c r="F409" s="9" t="str">
        <f ca="1">+WORLDCUP!BD60</f>
        <v>Scotland</v>
      </c>
      <c r="G409" s="9" t="str">
        <f ca="1">+WORLDCUP!BD58</f>
        <v>Czech Republic</v>
      </c>
      <c r="H409" s="9" t="str">
        <f ca="1">+WORLDCUP!BD63</f>
        <v>Japan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Austria</v>
      </c>
      <c r="E410" s="9" t="str">
        <f ca="1">+WORLDCUP!BD59</f>
        <v>Canada</v>
      </c>
      <c r="F410" s="9" t="str">
        <f ca="1">+WORLDCUP!BD60</f>
        <v>Scotland</v>
      </c>
      <c r="G410" s="9" t="str">
        <f ca="1">+WORLDCUP!BD58</f>
        <v>Czech Republic</v>
      </c>
      <c r="H410" s="9" t="str">
        <f ca="1">+WORLDCUP!BD63</f>
        <v>Japan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Canada</v>
      </c>
      <c r="F411" s="9" t="str">
        <f ca="1">+WORLDCUP!BD60</f>
        <v>Scotland</v>
      </c>
      <c r="G411" s="9" t="str">
        <f ca="1">+WORLDCUP!BD58</f>
        <v>Czech Republic</v>
      </c>
      <c r="H411" s="9" t="str">
        <f ca="1">+WORLDCUP!BD63</f>
        <v>Japan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Canada</v>
      </c>
      <c r="F412" s="9" t="str">
        <f ca="1">+WORLDCUP!BD60</f>
        <v>Scotland</v>
      </c>
      <c r="G412" s="9" t="str">
        <f ca="1">+WORLDCUP!BD58</f>
        <v>Czech Republic</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Canada</v>
      </c>
      <c r="F413" s="9" t="str">
        <f ca="1">+WORLDCUP!BD60</f>
        <v>Scotland</v>
      </c>
      <c r="G413" s="9" t="str">
        <f ca="1">+WORLDCUP!BD58</f>
        <v>Czech Republic</v>
      </c>
      <c r="H413" s="9" t="str">
        <f ca="1">+WORLDCUP!BD63</f>
        <v>Japan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Canada</v>
      </c>
      <c r="F414" s="9" t="str">
        <f ca="1">+WORLDCUP!BD60</f>
        <v>Scotland</v>
      </c>
      <c r="G414" s="9" t="str">
        <f ca="1">+WORLDCUP!BD58</f>
        <v>Czech Republic</v>
      </c>
      <c r="H414" s="9" t="str">
        <f ca="1">+WORLDCUP!BD63</f>
        <v>Japan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Canada</v>
      </c>
      <c r="F415" s="9" t="str">
        <f ca="1">+WORLDCUP!BD60</f>
        <v>Scotland</v>
      </c>
      <c r="G415" s="9" t="str">
        <f ca="1">+WORLDCUP!BD58</f>
        <v>Czech Republic</v>
      </c>
      <c r="H415" s="9" t="str">
        <f ca="1">+WORLDCUP!BD63</f>
        <v>Japan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Canada</v>
      </c>
      <c r="F416" s="9" t="str">
        <f ca="1">+WORLDCUP!BD60</f>
        <v>Scotland</v>
      </c>
      <c r="G416" s="9" t="str">
        <f ca="1">+WORLDCUP!BD58</f>
        <v>Czech Republic</v>
      </c>
      <c r="H416" s="9" t="str">
        <f ca="1">+WORLDCUP!BD63</f>
        <v>Japan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New Zealand</v>
      </c>
      <c r="E417" s="9" t="str">
        <f ca="1">+WORLDCUP!BD59</f>
        <v>Canada</v>
      </c>
      <c r="F417" s="9" t="str">
        <f ca="1">+WORLDCUP!BD60</f>
        <v>Scotland</v>
      </c>
      <c r="G417" s="9" t="str">
        <f ca="1">+WORLDCUP!BD58</f>
        <v>Czech Republic</v>
      </c>
      <c r="H417" s="9" t="str">
        <f ca="1">+WORLDCUP!BD63</f>
        <v>Japan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New Zealand</v>
      </c>
      <c r="E418" s="9" t="str">
        <f ca="1">+WORLDCUP!BD59</f>
        <v>Canada</v>
      </c>
      <c r="F418" s="9" t="str">
        <f ca="1">+WORLDCUP!BD60</f>
        <v>Scotland</v>
      </c>
      <c r="G418" s="9" t="str">
        <f ca="1">+WORLDCUP!BD58</f>
        <v>Czech Republic</v>
      </c>
      <c r="H418" s="9" t="str">
        <f ca="1">+WORLDCUP!BD63</f>
        <v>Japan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New Zealand</v>
      </c>
      <c r="E419" s="9" t="str">
        <f ca="1">+WORLDCUP!BD59</f>
        <v>Canada</v>
      </c>
      <c r="F419" s="9" t="str">
        <f ca="1">+WORLDCUP!BD60</f>
        <v>Scotland</v>
      </c>
      <c r="G419" s="9" t="str">
        <f ca="1">+WORLDCUP!BD58</f>
        <v>Czech Republic</v>
      </c>
      <c r="H419" s="9" t="str">
        <f ca="1">+WORLDCUP!BD63</f>
        <v>Japan</v>
      </c>
      <c r="I419" s="9" t="str">
        <f ca="1">+WORLDCUP!BD67</f>
        <v>Austria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New Zealand</v>
      </c>
      <c r="E420" s="9" t="str">
        <f ca="1">+WORLDCUP!BD59</f>
        <v>Canada</v>
      </c>
      <c r="F420" s="9" t="str">
        <f ca="1">+WORLDCUP!BD60</f>
        <v>Scotland</v>
      </c>
      <c r="G420" s="9" t="str">
        <f ca="1">+WORLDCUP!BD58</f>
        <v>Czech Republic</v>
      </c>
      <c r="H420" s="9" t="str">
        <f ca="1">+WORLDCUP!BD63</f>
        <v>Japan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New Zealand</v>
      </c>
      <c r="E421" s="9" t="str">
        <f ca="1">+WORLDCUP!BD59</f>
        <v>Canada</v>
      </c>
      <c r="F421" s="9" t="str">
        <f ca="1">+WORLDCUP!BD60</f>
        <v>Scotland</v>
      </c>
      <c r="G421" s="9" t="str">
        <f ca="1">+WORLDCUP!BD58</f>
        <v>Czech Republic</v>
      </c>
      <c r="H421" s="9" t="str">
        <f ca="1">+WORLDCUP!BD63</f>
        <v>Japan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New Zealand</v>
      </c>
      <c r="E422" s="9" t="str">
        <f ca="1">+WORLDCUP!BD59</f>
        <v>Canada</v>
      </c>
      <c r="F422" s="9" t="str">
        <f ca="1">+WORLDCUP!BD60</f>
        <v>Scotland</v>
      </c>
      <c r="G422" s="9" t="str">
        <f ca="1">+WORLDCUP!BD58</f>
        <v>Czech Republic</v>
      </c>
      <c r="H422" s="9" t="str">
        <f ca="1">+WORLDCUP!BD63</f>
        <v>Japan</v>
      </c>
      <c r="I422" s="9" t="str">
        <f ca="1">+WORLDCUP!BD66</f>
        <v>Norway</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Canada</v>
      </c>
      <c r="F423" s="9" t="str">
        <f ca="1">+WORLDCUP!BD60</f>
        <v>Scotland</v>
      </c>
      <c r="G423" s="9" t="str">
        <f ca="1">+WORLDCUP!BD58</f>
        <v>Czech Republic</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Canada</v>
      </c>
      <c r="F424" s="9" t="str">
        <f ca="1">+WORLDCUP!BD60</f>
        <v>Scotland</v>
      </c>
      <c r="G424" s="9" t="str">
        <f ca="1">+WORLDCUP!BD58</f>
        <v>Czech Republic</v>
      </c>
      <c r="H424" s="9" t="str">
        <f ca="1">+WORLDCUP!BD63</f>
        <v>Japan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Canada</v>
      </c>
      <c r="F425" s="9" t="str">
        <f ca="1">+WORLDCUP!BD60</f>
        <v>Scotland</v>
      </c>
      <c r="G425" s="9" t="str">
        <f ca="1">+WORLDCUP!BD58</f>
        <v>Czech Republic</v>
      </c>
      <c r="H425" s="9" t="str">
        <f ca="1">+WORLDCUP!BD63</f>
        <v>Japan</v>
      </c>
      <c r="I425" s="9" t="str">
        <f ca="1">+WORLDCUP!BD62</f>
        <v>Ivory Coast</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Canada</v>
      </c>
      <c r="F426" s="9" t="str">
        <f ca="1">+WORLDCUP!BD60</f>
        <v>Scotland</v>
      </c>
      <c r="G426" s="9" t="str">
        <f ca="1">+WORLDCUP!BD58</f>
        <v>Czech Republic</v>
      </c>
      <c r="H426" s="9" t="str">
        <f ca="1">+WORLDCUP!BD63</f>
        <v>Japan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Austria</v>
      </c>
      <c r="E427" s="9" t="str">
        <f ca="1">+WORLDCUP!BD59</f>
        <v>Canada</v>
      </c>
      <c r="F427" s="9" t="str">
        <f ca="1">+WORLDCUP!BD60</f>
        <v>Scotland</v>
      </c>
      <c r="G427" s="9" t="str">
        <f ca="1">+WORLDCUP!BD58</f>
        <v>Czech Republic</v>
      </c>
      <c r="H427" s="9" t="str">
        <f ca="1">+WORLDCUP!BD61</f>
        <v>Australia</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Canada</v>
      </c>
      <c r="F428" s="9" t="str">
        <f ca="1">+WORLDCUP!BD60</f>
        <v>Scotland</v>
      </c>
      <c r="G428" s="9" t="str">
        <f ca="1">+WORLDCUP!BD58</f>
        <v>Czech Republic</v>
      </c>
      <c r="H428" s="9" t="str">
        <f ca="1">+WORLDCUP!BD61</f>
        <v>Australia</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Canada</v>
      </c>
      <c r="F429" s="9" t="str">
        <f ca="1">+WORLDCUP!BD60</f>
        <v>Scotland</v>
      </c>
      <c r="G429" s="9" t="str">
        <f ca="1">+WORLDCUP!BD58</f>
        <v>Czech Republic</v>
      </c>
      <c r="H429" s="9" t="str">
        <f ca="1">+WORLDCUP!BD61</f>
        <v>Australia</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Canada</v>
      </c>
      <c r="F430" s="9" t="str">
        <f ca="1">+WORLDCUP!BD60</f>
        <v>Scotland</v>
      </c>
      <c r="G430" s="9" t="str">
        <f ca="1">+WORLDCUP!BD58</f>
        <v>Czech Republic</v>
      </c>
      <c r="H430" s="9" t="str">
        <f ca="1">+WORLDCUP!BD61</f>
        <v>Australia</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Canada</v>
      </c>
      <c r="F431" s="9" t="str">
        <f ca="1">+WORLDCUP!BD60</f>
        <v>Scotland</v>
      </c>
      <c r="G431" s="9" t="str">
        <f ca="1">+WORLDCUP!BD58</f>
        <v>Czech Republic</v>
      </c>
      <c r="H431" s="9" t="str">
        <f ca="1">+WORLDCUP!BD61</f>
        <v>Australia</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Austria</v>
      </c>
      <c r="E432" s="9" t="str">
        <f ca="1">+WORLDCUP!BD59</f>
        <v>Canada</v>
      </c>
      <c r="F432" s="9" t="str">
        <f ca="1">+WORLDCUP!BD61</f>
        <v>Australia</v>
      </c>
      <c r="G432" s="9" t="str">
        <f ca="1">+WORLDCUP!BD58</f>
        <v>Czech Republic</v>
      </c>
      <c r="H432" s="9" t="str">
        <f ca="1">+WORLDCUP!BD64</f>
        <v>New Zealand</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New Zealand</v>
      </c>
      <c r="E433" s="9" t="str">
        <f ca="1">+WORLDCUP!BD59</f>
        <v>Canada</v>
      </c>
      <c r="F433" s="9" t="str">
        <f ca="1">+WORLDCUP!BD60</f>
        <v>Scotland</v>
      </c>
      <c r="G433" s="9" t="str">
        <f ca="1">+WORLDCUP!BD58</f>
        <v>Czech Republic</v>
      </c>
      <c r="H433" s="9" t="str">
        <f ca="1">+WORLDCUP!BD61</f>
        <v>Australia</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Austria</v>
      </c>
      <c r="E434" s="9" t="str">
        <f ca="1">+WORLDCUP!BD59</f>
        <v>Canada</v>
      </c>
      <c r="F434" s="9" t="str">
        <f ca="1">+WORLDCUP!BD61</f>
        <v>Australia</v>
      </c>
      <c r="G434" s="9" t="str">
        <f ca="1">+WORLDCUP!BD58</f>
        <v>Czech Republic</v>
      </c>
      <c r="H434" s="9" t="str">
        <f ca="1">+WORLDCUP!BD64</f>
        <v>New Zealand</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Austria</v>
      </c>
      <c r="E435" s="9" t="str">
        <f ca="1">+WORLDCUP!BD59</f>
        <v>Canada</v>
      </c>
      <c r="F435" s="9" t="str">
        <f ca="1">+WORLDCUP!BD61</f>
        <v>Australia</v>
      </c>
      <c r="G435" s="9" t="str">
        <f ca="1">+WORLDCUP!BD58</f>
        <v>Czech Republic</v>
      </c>
      <c r="H435" s="9" t="str">
        <f ca="1">+WORLDCUP!BD64</f>
        <v>New Zealand</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Canada</v>
      </c>
      <c r="F436" s="9" t="str">
        <f ca="1">+WORLDCUP!BD60</f>
        <v>Scotland</v>
      </c>
      <c r="G436" s="9" t="str">
        <f ca="1">+WORLDCUP!BD58</f>
        <v>Czech Republic</v>
      </c>
      <c r="H436" s="9" t="str">
        <f ca="1">+WORLDCUP!BD61</f>
        <v>Australia</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Canada</v>
      </c>
      <c r="F437" s="9" t="str">
        <f ca="1">+WORLDCUP!BD60</f>
        <v>Scotland</v>
      </c>
      <c r="G437" s="9" t="str">
        <f ca="1">+WORLDCUP!BD58</f>
        <v>Czech Republic</v>
      </c>
      <c r="H437" s="9" t="str">
        <f ca="1">+WORLDCUP!BD61</f>
        <v>Australia</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Canada</v>
      </c>
      <c r="F438" s="9" t="str">
        <f ca="1">+WORLDCUP!BD60</f>
        <v>Scotland</v>
      </c>
      <c r="G438" s="9" t="str">
        <f ca="1">+WORLDCUP!BD58</f>
        <v>Czech Republic</v>
      </c>
      <c r="H438" s="9" t="str">
        <f ca="1">+WORLDCUP!BD61</f>
        <v>Australia</v>
      </c>
      <c r="I438" s="9" t="str">
        <f ca="1">+WORLDCUP!BD67</f>
        <v>Austria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Canada</v>
      </c>
      <c r="F439" s="9" t="str">
        <f ca="1">+WORLDCUP!BD60</f>
        <v>Scotland</v>
      </c>
      <c r="G439" s="9" t="str">
        <f ca="1">+WORLDCUP!BD58</f>
        <v>Czech Republic</v>
      </c>
      <c r="H439" s="9" t="str">
        <f ca="1">+WORLDCUP!BD61</f>
        <v>Australia</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Canada</v>
      </c>
      <c r="F440" s="9" t="str">
        <f ca="1">+WORLDCUP!BD60</f>
        <v>Scotland</v>
      </c>
      <c r="G440" s="9" t="str">
        <f ca="1">+WORLDCUP!BD58</f>
        <v>Czech Republic</v>
      </c>
      <c r="H440" s="9" t="str">
        <f ca="1">+WORLDCUP!BD61</f>
        <v>Australia</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Canada</v>
      </c>
      <c r="F441" s="9" t="str">
        <f ca="1">+WORLDCUP!BD60</f>
        <v>Scotland</v>
      </c>
      <c r="G441" s="9" t="str">
        <f ca="1">+WORLDCUP!BD58</f>
        <v>Czech Republic</v>
      </c>
      <c r="H441" s="9" t="str">
        <f ca="1">+WORLDCUP!BD61</f>
        <v>Australia</v>
      </c>
      <c r="I441" s="9" t="str">
        <f ca="1">+WORLDCUP!BD66</f>
        <v>Norway</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Austria</v>
      </c>
      <c r="E442" s="9" t="str">
        <f ca="1">+WORLDCUP!BD59</f>
        <v>Canada</v>
      </c>
      <c r="F442" s="9" t="str">
        <f ca="1">+WORLDCUP!BD61</f>
        <v>Australia</v>
      </c>
      <c r="G442" s="9" t="str">
        <f ca="1">+WORLDCUP!BD58</f>
        <v>Czech Republic</v>
      </c>
      <c r="H442" s="9" t="str">
        <f ca="1">+WORLDCUP!BD63</f>
        <v>Japan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Canada</v>
      </c>
      <c r="F443" s="9" t="str">
        <f ca="1">+WORLDCUP!BD61</f>
        <v>Australia</v>
      </c>
      <c r="G443" s="9" t="str">
        <f ca="1">+WORLDCUP!BD58</f>
        <v>Czech Republic</v>
      </c>
      <c r="H443" s="9" t="str">
        <f ca="1">+WORLDCUP!BD63</f>
        <v>Japan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Austria</v>
      </c>
      <c r="E444" s="9" t="str">
        <f ca="1">+WORLDCUP!BD59</f>
        <v>Canada</v>
      </c>
      <c r="F444" s="9" t="str">
        <f ca="1">+WORLDCUP!BD61</f>
        <v>Australia</v>
      </c>
      <c r="G444" s="9" t="str">
        <f ca="1">+WORLDCUP!BD58</f>
        <v>Czech Republic</v>
      </c>
      <c r="H444" s="9" t="str">
        <f ca="1">+WORLDCUP!BD63</f>
        <v>Japan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Austria</v>
      </c>
      <c r="E445" s="9" t="str">
        <f ca="1">+WORLDCUP!BD59</f>
        <v>Canada</v>
      </c>
      <c r="F445" s="9" t="str">
        <f ca="1">+WORLDCUP!BD61</f>
        <v>Australia</v>
      </c>
      <c r="G445" s="9" t="str">
        <f ca="1">+WORLDCUP!BD58</f>
        <v>Czech Republic</v>
      </c>
      <c r="H445" s="9" t="str">
        <f ca="1">+WORLDCUP!BD63</f>
        <v>Japan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Canada</v>
      </c>
      <c r="F446" s="9" t="str">
        <f ca="1">+WORLDCUP!BD60</f>
        <v>Scotland</v>
      </c>
      <c r="G446" s="9" t="str">
        <f ca="1">+WORLDCUP!BD58</f>
        <v>Czech Republic</v>
      </c>
      <c r="H446" s="9" t="str">
        <f ca="1">+WORLDCUP!BD61</f>
        <v>Australia</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Austria</v>
      </c>
      <c r="E447" s="9" t="str">
        <f ca="1">+WORLDCUP!BD59</f>
        <v>Canada</v>
      </c>
      <c r="F447" s="9" t="str">
        <f ca="1">+WORLDCUP!BD61</f>
        <v>Australia</v>
      </c>
      <c r="G447" s="9" t="str">
        <f ca="1">+WORLDCUP!BD58</f>
        <v>Czech Republic</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Canada</v>
      </c>
      <c r="F448" s="9" t="str">
        <f ca="1">+WORLDCUP!BD60</f>
        <v>Scotland</v>
      </c>
      <c r="G448" s="9" t="str">
        <f ca="1">+WORLDCUP!BD58</f>
        <v>Czech Republic</v>
      </c>
      <c r="H448" s="9" t="str">
        <f ca="1">+WORLDCUP!BD63</f>
        <v>Japan</v>
      </c>
      <c r="I448" s="9" t="str">
        <f ca="1">+WORLDCUP!BD61</f>
        <v>Australia</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Canada</v>
      </c>
      <c r="F449" s="9" t="str">
        <f ca="1">+WORLDCUP!BD60</f>
        <v>Scotland</v>
      </c>
      <c r="G449" s="9" t="str">
        <f ca="1">+WORLDCUP!BD58</f>
        <v>Czech Republic</v>
      </c>
      <c r="H449" s="9" t="str">
        <f ca="1">+WORLDCUP!BD61</f>
        <v>Australia</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Canada</v>
      </c>
      <c r="F450" s="9" t="str">
        <f ca="1">+WORLDCUP!BD60</f>
        <v>Scotland</v>
      </c>
      <c r="G450" s="9" t="str">
        <f ca="1">+WORLDCUP!BD58</f>
        <v>Czech Republic</v>
      </c>
      <c r="H450" s="9" t="str">
        <f ca="1">+WORLDCUP!BD61</f>
        <v>Australia</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Canada</v>
      </c>
      <c r="F451" s="9" t="str">
        <f ca="1">+WORLDCUP!BD60</f>
        <v>Scotland</v>
      </c>
      <c r="G451" s="9" t="str">
        <f ca="1">+WORLDCUP!BD58</f>
        <v>Czech Republic</v>
      </c>
      <c r="H451" s="9" t="str">
        <f ca="1">+WORLDCUP!BD63</f>
        <v>Japan</v>
      </c>
      <c r="I451" s="9" t="str">
        <f ca="1">+WORLDCUP!BD61</f>
        <v>Australia</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Canada</v>
      </c>
      <c r="F452" s="9" t="str">
        <f ca="1">+WORLDCUP!BD61</f>
        <v>Australia</v>
      </c>
      <c r="G452" s="9" t="str">
        <f ca="1">+WORLDCUP!BD58</f>
        <v>Czech Republic</v>
      </c>
      <c r="H452" s="9" t="str">
        <f ca="1">+WORLDCUP!BD63</f>
        <v>Japan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Canada</v>
      </c>
      <c r="F453" s="9" t="str">
        <f ca="1">+WORLDCUP!BD61</f>
        <v>Australia</v>
      </c>
      <c r="G453" s="9" t="str">
        <f ca="1">+WORLDCUP!BD58</f>
        <v>Czech Republic</v>
      </c>
      <c r="H453" s="9" t="str">
        <f ca="1">+WORLDCUP!BD63</f>
        <v>Japan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Canada</v>
      </c>
      <c r="F454" s="9" t="str">
        <f ca="1">+WORLDCUP!BD61</f>
        <v>Australia</v>
      </c>
      <c r="G454" s="9" t="str">
        <f ca="1">+WORLDCUP!BD58</f>
        <v>Czech Republic</v>
      </c>
      <c r="H454" s="9" t="str">
        <f ca="1">+WORLDCUP!BD63</f>
        <v>Japan</v>
      </c>
      <c r="I454" s="9" t="str">
        <f ca="1">+WORLDCUP!BD67</f>
        <v>Austria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Canada</v>
      </c>
      <c r="F455" s="9" t="str">
        <f ca="1">+WORLDCUP!BD61</f>
        <v>Australia</v>
      </c>
      <c r="G455" s="9" t="str">
        <f ca="1">+WORLDCUP!BD58</f>
        <v>Czech Republic</v>
      </c>
      <c r="H455" s="9" t="str">
        <f ca="1">+WORLDCUP!BD63</f>
        <v>Japan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Canada</v>
      </c>
      <c r="F456" s="9" t="str">
        <f ca="1">+WORLDCUP!BD61</f>
        <v>Australia</v>
      </c>
      <c r="G456" s="9" t="str">
        <f ca="1">+WORLDCUP!BD58</f>
        <v>Czech Republic</v>
      </c>
      <c r="H456" s="9" t="str">
        <f ca="1">+WORLDCUP!BD63</f>
        <v>Japan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Canada</v>
      </c>
      <c r="F457" s="9" t="str">
        <f ca="1">+WORLDCUP!BD61</f>
        <v>Australia</v>
      </c>
      <c r="G457" s="9" t="str">
        <f ca="1">+WORLDCUP!BD58</f>
        <v>Czech Republic</v>
      </c>
      <c r="H457" s="9" t="str">
        <f ca="1">+WORLDCUP!BD63</f>
        <v>Japan</v>
      </c>
      <c r="I457" s="9" t="str">
        <f ca="1">+WORLDCUP!BD66</f>
        <v>Norway</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Canada</v>
      </c>
      <c r="F458" s="9" t="str">
        <f ca="1">+WORLDCUP!BD61</f>
        <v>Australia</v>
      </c>
      <c r="G458" s="9" t="str">
        <f ca="1">+WORLDCUP!BD58</f>
        <v>Czech Republic</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Canada</v>
      </c>
      <c r="F459" s="9" t="str">
        <f ca="1">+WORLDCUP!BD60</f>
        <v>Scotland</v>
      </c>
      <c r="G459" s="9" t="str">
        <f ca="1">+WORLDCUP!BD58</f>
        <v>Czech Republic</v>
      </c>
      <c r="H459" s="9" t="str">
        <f ca="1">+WORLDCUP!BD63</f>
        <v>Japan</v>
      </c>
      <c r="I459" s="9" t="str">
        <f ca="1">+WORLDCUP!BD61</f>
        <v>Australia</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Canada</v>
      </c>
      <c r="F460" s="9" t="str">
        <f ca="1">+WORLDCUP!BD60</f>
        <v>Scotland</v>
      </c>
      <c r="G460" s="9" t="str">
        <f ca="1">+WORLDCUP!BD58</f>
        <v>Czech Republic</v>
      </c>
      <c r="H460" s="9" t="str">
        <f ca="1">+WORLDCUP!BD63</f>
        <v>Japan</v>
      </c>
      <c r="I460" s="9" t="str">
        <f ca="1">+WORLDCUP!BD61</f>
        <v>Australia</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Canada</v>
      </c>
      <c r="F461" s="9" t="str">
        <f ca="1">+WORLDCUP!BD60</f>
        <v>Scotland</v>
      </c>
      <c r="G461" s="9" t="str">
        <f ca="1">+WORLDCUP!BD58</f>
        <v>Czech Republic</v>
      </c>
      <c r="H461" s="9" t="str">
        <f ca="1">+WORLDCUP!BD63</f>
        <v>Japan</v>
      </c>
      <c r="I461" s="9" t="str">
        <f ca="1">+WORLDCUP!BD61</f>
        <v>Australia</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Austria</v>
      </c>
      <c r="E462" s="9" t="str">
        <f ca="1">+WORLDCUP!BD59</f>
        <v>Canada</v>
      </c>
      <c r="F462" s="9" t="str">
        <f ca="1">+WORLDCUP!BD60</f>
        <v>Scotland</v>
      </c>
      <c r="G462" s="9" t="str">
        <f ca="1">+WORLDCUP!BD58</f>
        <v>Czech Republic</v>
      </c>
      <c r="H462" s="9" t="str">
        <f ca="1">+WORLDCUP!BD61</f>
        <v>Australia</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Canada</v>
      </c>
      <c r="F463" s="9" t="str">
        <f ca="1">+WORLDCUP!BD60</f>
        <v>Scotland</v>
      </c>
      <c r="G463" s="9" t="str">
        <f ca="1">+WORLDCUP!BD58</f>
        <v>Czech Republic</v>
      </c>
      <c r="H463" s="9" t="str">
        <f ca="1">+WORLDCUP!BD61</f>
        <v>Australia</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Austria</v>
      </c>
      <c r="E464" s="9" t="str">
        <f ca="1">+WORLDCUP!BD59</f>
        <v>Canada</v>
      </c>
      <c r="F464" s="9" t="str">
        <f ca="1">+WORLDCUP!BD60</f>
        <v>Scotland</v>
      </c>
      <c r="G464" s="9" t="str">
        <f ca="1">+WORLDCUP!BD58</f>
        <v>Czech Republic</v>
      </c>
      <c r="H464" s="9" t="str">
        <f ca="1">+WORLDCUP!BD61</f>
        <v>Australia</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Austria</v>
      </c>
      <c r="E465" s="9" t="str">
        <f ca="1">+WORLDCUP!BD59</f>
        <v>Canada</v>
      </c>
      <c r="F465" s="9" t="str">
        <f ca="1">+WORLDCUP!BD60</f>
        <v>Scotland</v>
      </c>
      <c r="G465" s="9" t="str">
        <f ca="1">+WORLDCUP!BD58</f>
        <v>Czech Republic</v>
      </c>
      <c r="H465" s="9" t="str">
        <f ca="1">+WORLDCUP!BD61</f>
        <v>Australia</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Canada</v>
      </c>
      <c r="F466" s="9" t="str">
        <f ca="1">+WORLDCUP!BD60</f>
        <v>Scotland</v>
      </c>
      <c r="G466" s="9" t="str">
        <f ca="1">+WORLDCUP!BD58</f>
        <v>Czech Republic</v>
      </c>
      <c r="H466" s="9" t="str">
        <f ca="1">+WORLDCUP!BD61</f>
        <v>Australia</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Canada</v>
      </c>
      <c r="F467" s="9" t="str">
        <f ca="1">+WORLDCUP!BD60</f>
        <v>Scotland</v>
      </c>
      <c r="G467" s="9" t="str">
        <f ca="1">+WORLDCUP!BD58</f>
        <v>Czech Republic</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Canada</v>
      </c>
      <c r="F468" s="9" t="str">
        <f ca="1">+WORLDCUP!BD60</f>
        <v>Scotland</v>
      </c>
      <c r="G468" s="9" t="str">
        <f ca="1">+WORLDCUP!BD58</f>
        <v>Czech Republic</v>
      </c>
      <c r="H468" s="9" t="str">
        <f ca="1">+WORLDCUP!BD61</f>
        <v>Australia</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Canada</v>
      </c>
      <c r="F469" s="9" t="str">
        <f ca="1">+WORLDCUP!BD60</f>
        <v>Scotland</v>
      </c>
      <c r="G469" s="9" t="str">
        <f ca="1">+WORLDCUP!BD58</f>
        <v>Czech Republic</v>
      </c>
      <c r="H469" s="9" t="str">
        <f ca="1">+WORLDCUP!BD61</f>
        <v>Australia</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Canada</v>
      </c>
      <c r="F470" s="9" t="str">
        <f ca="1">+WORLDCUP!BD60</f>
        <v>Scotland</v>
      </c>
      <c r="G470" s="9" t="str">
        <f ca="1">+WORLDCUP!BD58</f>
        <v>Czech Republic</v>
      </c>
      <c r="H470" s="9" t="str">
        <f ca="1">+WORLDCUP!BD61</f>
        <v>Australia</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Canada</v>
      </c>
      <c r="F471" s="9" t="str">
        <f ca="1">+WORLDCUP!BD60</f>
        <v>Scotland</v>
      </c>
      <c r="G471" s="9" t="str">
        <f ca="1">+WORLDCUP!BD58</f>
        <v>Czech Republic</v>
      </c>
      <c r="H471" s="9" t="str">
        <f ca="1">+WORLDCUP!BD61</f>
        <v>Australia</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New Zealand</v>
      </c>
      <c r="E472" s="9" t="str">
        <f ca="1">+WORLDCUP!BD59</f>
        <v>Canada</v>
      </c>
      <c r="F472" s="9" t="str">
        <f ca="1">+WORLDCUP!BD60</f>
        <v>Scotland</v>
      </c>
      <c r="G472" s="9" t="str">
        <f ca="1">+WORLDCUP!BD58</f>
        <v>Czech Republic</v>
      </c>
      <c r="H472" s="9" t="str">
        <f ca="1">+WORLDCUP!BD61</f>
        <v>Australia</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New Zealand</v>
      </c>
      <c r="E473" s="9" t="str">
        <f ca="1">+WORLDCUP!BD59</f>
        <v>Canada</v>
      </c>
      <c r="F473" s="9" t="str">
        <f ca="1">+WORLDCUP!BD60</f>
        <v>Scotland</v>
      </c>
      <c r="G473" s="9" t="str">
        <f ca="1">+WORLDCUP!BD58</f>
        <v>Czech Republic</v>
      </c>
      <c r="H473" s="9" t="str">
        <f ca="1">+WORLDCUP!BD61</f>
        <v>Australia</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New Zealand</v>
      </c>
      <c r="E474" s="9" t="str">
        <f ca="1">+WORLDCUP!BD59</f>
        <v>Canada</v>
      </c>
      <c r="F474" s="9" t="str">
        <f ca="1">+WORLDCUP!BD60</f>
        <v>Scotland</v>
      </c>
      <c r="G474" s="9" t="str">
        <f ca="1">+WORLDCUP!BD58</f>
        <v>Czech Republic</v>
      </c>
      <c r="H474" s="9" t="str">
        <f ca="1">+WORLDCUP!BD61</f>
        <v>Australia</v>
      </c>
      <c r="I474" s="9" t="str">
        <f ca="1">+WORLDCUP!BD67</f>
        <v>Austria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New Zealand</v>
      </c>
      <c r="E475" s="9" t="str">
        <f ca="1">+WORLDCUP!BD59</f>
        <v>Canada</v>
      </c>
      <c r="F475" s="9" t="str">
        <f ca="1">+WORLDCUP!BD60</f>
        <v>Scotland</v>
      </c>
      <c r="G475" s="9" t="str">
        <f ca="1">+WORLDCUP!BD58</f>
        <v>Czech Republic</v>
      </c>
      <c r="H475" s="9" t="str">
        <f ca="1">+WORLDCUP!BD61</f>
        <v>Australia</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New Zealand</v>
      </c>
      <c r="E476" s="9" t="str">
        <f ca="1">+WORLDCUP!BD59</f>
        <v>Canada</v>
      </c>
      <c r="F476" s="9" t="str">
        <f ca="1">+WORLDCUP!BD60</f>
        <v>Scotland</v>
      </c>
      <c r="G476" s="9" t="str">
        <f ca="1">+WORLDCUP!BD58</f>
        <v>Czech Republic</v>
      </c>
      <c r="H476" s="9" t="str">
        <f ca="1">+WORLDCUP!BD61</f>
        <v>Australia</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New Zealand</v>
      </c>
      <c r="E477" s="9" t="str">
        <f ca="1">+WORLDCUP!BD59</f>
        <v>Canada</v>
      </c>
      <c r="F477" s="9" t="str">
        <f ca="1">+WORLDCUP!BD60</f>
        <v>Scotland</v>
      </c>
      <c r="G477" s="9" t="str">
        <f ca="1">+WORLDCUP!BD58</f>
        <v>Czech Republic</v>
      </c>
      <c r="H477" s="9" t="str">
        <f ca="1">+WORLDCUP!BD61</f>
        <v>Australia</v>
      </c>
      <c r="I477" s="9" t="str">
        <f ca="1">+WORLDCUP!BD66</f>
        <v>Norway</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Canada</v>
      </c>
      <c r="F478" s="9" t="str">
        <f ca="1">+WORLDCUP!BD60</f>
        <v>Scotland</v>
      </c>
      <c r="G478" s="9" t="str">
        <f ca="1">+WORLDCUP!BD58</f>
        <v>Czech Republic</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Canada</v>
      </c>
      <c r="F479" s="9" t="str">
        <f ca="1">+WORLDCUP!BD60</f>
        <v>Scotland</v>
      </c>
      <c r="G479" s="9" t="str">
        <f ca="1">+WORLDCUP!BD58</f>
        <v>Czech Republic</v>
      </c>
      <c r="H479" s="9" t="str">
        <f ca="1">+WORLDCUP!BD61</f>
        <v>Australia</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Canada</v>
      </c>
      <c r="F480" s="9" t="str">
        <f ca="1">+WORLDCUP!BD60</f>
        <v>Scotland</v>
      </c>
      <c r="G480" s="9" t="str">
        <f ca="1">+WORLDCUP!BD58</f>
        <v>Czech Republic</v>
      </c>
      <c r="H480" s="9" t="str">
        <f ca="1">+WORLDCUP!BD61</f>
        <v>Australia</v>
      </c>
      <c r="I480" s="9" t="str">
        <f ca="1">+WORLDCUP!BD62</f>
        <v>Ivory Coast</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Canada</v>
      </c>
      <c r="F481" s="9" t="str">
        <f ca="1">+WORLDCUP!BD60</f>
        <v>Scotland</v>
      </c>
      <c r="G481" s="9" t="str">
        <f ca="1">+WORLDCUP!BD58</f>
        <v>Czech Republic</v>
      </c>
      <c r="H481" s="9" t="str">
        <f ca="1">+WORLDCUP!BD61</f>
        <v>Australia</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Canada</v>
      </c>
      <c r="F482" s="9" t="str">
        <f ca="1">+WORLDCUP!BD61</f>
        <v>Australia</v>
      </c>
      <c r="G482" s="9" t="str">
        <f ca="1">+WORLDCUP!BD58</f>
        <v>Czech Republic</v>
      </c>
      <c r="H482" s="9" t="str">
        <f ca="1">+WORLDCUP!BD63</f>
        <v>Japan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Austria</v>
      </c>
      <c r="E483" s="9" t="str">
        <f ca="1">+WORLDCUP!BD59</f>
        <v>Canada</v>
      </c>
      <c r="F483" s="9" t="str">
        <f ca="1">+WORLDCUP!BD61</f>
        <v>Australia</v>
      </c>
      <c r="G483" s="9" t="str">
        <f ca="1">+WORLDCUP!BD58</f>
        <v>Czech Republic</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Austria</v>
      </c>
      <c r="E484" s="9" t="str">
        <f ca="1">+WORLDCUP!BD59</f>
        <v>Canada</v>
      </c>
      <c r="F484" s="9" t="str">
        <f ca="1">+WORLDCUP!BD61</f>
        <v>Australia</v>
      </c>
      <c r="G484" s="9" t="str">
        <f ca="1">+WORLDCUP!BD58</f>
        <v>Czech Republic</v>
      </c>
      <c r="H484" s="9" t="str">
        <f ca="1">+WORLDCUP!BD63</f>
        <v>Japan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Canada</v>
      </c>
      <c r="F485" s="9" t="str">
        <f ca="1">+WORLDCUP!BD61</f>
        <v>Australia</v>
      </c>
      <c r="G485" s="9" t="str">
        <f ca="1">+WORLDCUP!BD58</f>
        <v>Czech Republic</v>
      </c>
      <c r="H485" s="9" t="str">
        <f ca="1">+WORLDCUP!BD63</f>
        <v>Japan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Canada</v>
      </c>
      <c r="F486" s="9" t="str">
        <f ca="1">+WORLDCUP!BD61</f>
        <v>Australia</v>
      </c>
      <c r="G486" s="9" t="str">
        <f ca="1">+WORLDCUP!BD58</f>
        <v>Czech Republic</v>
      </c>
      <c r="H486" s="9" t="str">
        <f ca="1">+WORLDCUP!BD63</f>
        <v>Japan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Austria</v>
      </c>
      <c r="E487" s="9" t="str">
        <f ca="1">+WORLDCUP!BD59</f>
        <v>Canada</v>
      </c>
      <c r="F487" s="9" t="str">
        <f ca="1">+WORLDCUP!BD61</f>
        <v>Australia</v>
      </c>
      <c r="G487" s="9" t="str">
        <f ca="1">+WORLDCUP!BD58</f>
        <v>Czech Republic</v>
      </c>
      <c r="H487" s="9" t="str">
        <f ca="1">+WORLDCUP!BD63</f>
        <v>Japan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Canada</v>
      </c>
      <c r="F488" s="9" t="str">
        <f ca="1">+WORLDCUP!BD60</f>
        <v>Scotland</v>
      </c>
      <c r="G488" s="9" t="str">
        <f ca="1">+WORLDCUP!BD58</f>
        <v>Czech Republic</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Canada</v>
      </c>
      <c r="F489" s="9" t="str">
        <f ca="1">+WORLDCUP!BD60</f>
        <v>Scotland</v>
      </c>
      <c r="G489" s="9" t="str">
        <f ca="1">+WORLDCUP!BD58</f>
        <v>Czech Republic</v>
      </c>
      <c r="H489" s="9" t="str">
        <f ca="1">+WORLDCUP!BD63</f>
        <v>Japan</v>
      </c>
      <c r="I489" s="9" t="str">
        <f ca="1">+WORLDCUP!BD61</f>
        <v>Australia</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Canada</v>
      </c>
      <c r="F490" s="9" t="str">
        <f ca="1">+WORLDCUP!BD60</f>
        <v>Scotland</v>
      </c>
      <c r="G490" s="9" t="str">
        <f ca="1">+WORLDCUP!BD58</f>
        <v>Czech Republic</v>
      </c>
      <c r="H490" s="9" t="str">
        <f ca="1">+WORLDCUP!BD63</f>
        <v>Japan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Canada</v>
      </c>
      <c r="F491" s="9" t="str">
        <f ca="1">+WORLDCUP!BD60</f>
        <v>Scotland</v>
      </c>
      <c r="G491" s="9" t="str">
        <f ca="1">+WORLDCUP!BD58</f>
        <v>Czech Republic</v>
      </c>
      <c r="H491" s="9" t="str">
        <f ca="1">+WORLDCUP!BD63</f>
        <v>Japan</v>
      </c>
      <c r="I491" s="9" t="str">
        <f ca="1">+WORLDCUP!BD61</f>
        <v>Australia</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Canada</v>
      </c>
      <c r="F492" s="9" t="str">
        <f ca="1">+WORLDCUP!BD61</f>
        <v>Australia</v>
      </c>
      <c r="G492" s="9" t="str">
        <f ca="1">+WORLDCUP!BD58</f>
        <v>Czech Republic</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Canada</v>
      </c>
      <c r="F493" s="9" t="str">
        <f ca="1">+WORLDCUP!BD61</f>
        <v>Australia</v>
      </c>
      <c r="G493" s="9" t="str">
        <f ca="1">+WORLDCUP!BD58</f>
        <v>Czech Republic</v>
      </c>
      <c r="H493" s="9" t="str">
        <f ca="1">+WORLDCUP!BD63</f>
        <v>Japan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Canada</v>
      </c>
      <c r="F494" s="9" t="str">
        <f ca="1">+WORLDCUP!BD61</f>
        <v>Australia</v>
      </c>
      <c r="G494" s="9" t="str">
        <f ca="1">+WORLDCUP!BD58</f>
        <v>Czech Republic</v>
      </c>
      <c r="H494" s="9" t="str">
        <f ca="1">+WORLDCUP!BD63</f>
        <v>Japan</v>
      </c>
      <c r="I494" s="9" t="str">
        <f ca="1">+WORLDCUP!BD62</f>
        <v>Ivory Coast</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Canada</v>
      </c>
      <c r="F495" s="9" t="str">
        <f ca="1">+WORLDCUP!BD61</f>
        <v>Australia</v>
      </c>
      <c r="G495" s="9" t="str">
        <f ca="1">+WORLDCUP!BD58</f>
        <v>Czech Republic</v>
      </c>
      <c r="H495" s="9" t="str">
        <f ca="1">+WORLDCUP!BD63</f>
        <v>Japan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Canada</v>
      </c>
      <c r="F496" s="9" t="str">
        <f ca="1">+WORLDCUP!BD60</f>
        <v>Scotland</v>
      </c>
      <c r="G496" s="9" t="str">
        <f ca="1">+WORLDCUP!BD58</f>
        <v>Czech Republic</v>
      </c>
      <c r="H496" s="9" t="str">
        <f ca="1">+WORLDCUP!BD63</f>
        <v>Japan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Ruben van Wamelen</cp:lastModifiedBy>
  <cp:lastPrinted>2018-12-06T18:06:35Z</cp:lastPrinted>
  <dcterms:created xsi:type="dcterms:W3CDTF">2015-10-31T09:41:54Z</dcterms:created>
  <dcterms:modified xsi:type="dcterms:W3CDTF">2026-06-01T07:11:49Z</dcterms:modified>
</cp:coreProperties>
</file>